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8445" activeTab="7"/>
  </bookViews>
  <sheets>
    <sheet name="WORKSHEET" sheetId="1" r:id="rId1"/>
    <sheet name="FORM-47" sheetId="2" r:id="rId2"/>
    <sheet name="INNER SHEET" sheetId="3" r:id="rId3"/>
    <sheet name="OUTERBACK" sheetId="4" r:id="rId4"/>
    <sheet name="FORM-101" sheetId="5" r:id="rId5"/>
    <sheet name="PAPER TOKEN" sheetId="6" r:id="rId6"/>
    <sheet name="ANNEXURE" sheetId="7" r:id="rId7"/>
    <sheet name="APPLICATION(1)" sheetId="8" r:id="rId8"/>
    <sheet name="APPLICATION (2)" sheetId="9" r:id="rId9"/>
    <sheet name="APPLICATION (3)" sheetId="10" r:id="rId10"/>
    <sheet name="APPLICATION (4)" sheetId="11" r:id="rId11"/>
    <sheet name="PROCEEDINGS" sheetId="12" r:id="rId12"/>
    <sheet name="ANX-1" sheetId="13" r:id="rId13"/>
    <sheet name="ANX-2" sheetId="14" r:id="rId14"/>
    <sheet name="ANX-3" sheetId="15" r:id="rId15"/>
  </sheets>
  <definedNames/>
  <calcPr fullCalcOnLoad="1"/>
</workbook>
</file>

<file path=xl/sharedStrings.xml><?xml version="1.0" encoding="utf-8"?>
<sst xmlns="http://schemas.openxmlformats.org/spreadsheetml/2006/main" count="593" uniqueCount="355">
  <si>
    <t>ANNEXURE</t>
  </si>
  <si>
    <t>S.NO</t>
  </si>
  <si>
    <t>NAME OF THE EMPLOYEE AND PLACE OF WORKING</t>
  </si>
  <si>
    <t>NAME OF THE CHILD</t>
  </si>
  <si>
    <t>NAME OF THE SCHOOL STUDIED</t>
  </si>
  <si>
    <t>CLASS</t>
  </si>
  <si>
    <t>YEAR OF STUDY</t>
  </si>
  <si>
    <t>AMOUNT SANCTIONED</t>
  </si>
  <si>
    <t>TOTAL</t>
  </si>
  <si>
    <t xml:space="preserve">                                                                                                                  </t>
  </si>
  <si>
    <t>PAYABLE AT H.TREASURY, ONGOLE</t>
  </si>
  <si>
    <r>
      <t xml:space="preserve">GOVERNMENT OF ANDHRA PRADESH A.P.T.C.Form - </t>
    </r>
    <r>
      <rPr>
        <b/>
        <sz val="12"/>
        <rFont val="Arial"/>
        <family val="2"/>
      </rPr>
      <t>47</t>
    </r>
  </si>
  <si>
    <t>Pay Bill for the Month &amp; Year</t>
  </si>
  <si>
    <t xml:space="preserve">Treasury / P.A.O Code </t>
  </si>
  <si>
    <t xml:space="preserve">D.D.O.Code </t>
  </si>
  <si>
    <t>DDO Designation</t>
  </si>
  <si>
    <t>N</t>
  </si>
  <si>
    <t>BANK CODE</t>
  </si>
  <si>
    <t>DDOs TBR No.</t>
  </si>
  <si>
    <t xml:space="preserve">   Dist</t>
  </si>
  <si>
    <t xml:space="preserve"> PRAKASAM</t>
  </si>
  <si>
    <t xml:space="preserve">    DDO Office Name :</t>
  </si>
  <si>
    <t xml:space="preserve">    Name of the Bank : </t>
  </si>
  <si>
    <r>
      <t xml:space="preserve">Permanent / </t>
    </r>
    <r>
      <rPr>
        <sz val="11"/>
        <rFont val="Arial"/>
        <family val="2"/>
      </rPr>
      <t>Temporary</t>
    </r>
  </si>
  <si>
    <t>Head of Account</t>
  </si>
  <si>
    <t>Deductions</t>
  </si>
  <si>
    <t>Amount</t>
  </si>
  <si>
    <t xml:space="preserve">Major Head </t>
  </si>
  <si>
    <t>G.P.F/AIS/PF</t>
  </si>
  <si>
    <t>Rs.</t>
  </si>
  <si>
    <t>General Education</t>
  </si>
  <si>
    <t>Sub Major</t>
  </si>
  <si>
    <t>APGLI</t>
  </si>
  <si>
    <t xml:space="preserve">Minor Head </t>
  </si>
  <si>
    <t>Group Insurance/AIS</t>
  </si>
  <si>
    <t>Group Sub-Head</t>
  </si>
  <si>
    <t>X</t>
  </si>
  <si>
    <t>Professional Tax</t>
  </si>
  <si>
    <t>Sub Head</t>
  </si>
  <si>
    <t>House Rent</t>
  </si>
  <si>
    <t>Detail Head</t>
  </si>
  <si>
    <t>Festival Adv.&amp;APCO Adv.</t>
  </si>
  <si>
    <t>Salaries</t>
  </si>
  <si>
    <t>Educational Adv.</t>
  </si>
  <si>
    <t>HBA (P)</t>
  </si>
  <si>
    <t>Non-plan=N/Plan=P</t>
  </si>
  <si>
    <t>Charged=C/Voted=V</t>
  </si>
  <si>
    <t>V</t>
  </si>
  <si>
    <t>HBA (I)</t>
  </si>
  <si>
    <t>Contingency Fund/MH</t>
  </si>
  <si>
    <t>Car Adv.(P)</t>
  </si>
  <si>
    <t>Service Major Head</t>
  </si>
  <si>
    <t>Car Adv.(I)</t>
  </si>
  <si>
    <t>Motor Cycle Adv.(P)</t>
  </si>
  <si>
    <t>Motor Cycle Adv.(I)</t>
  </si>
  <si>
    <t>011 - Pay</t>
  </si>
  <si>
    <t>Cycle Adv.</t>
  </si>
  <si>
    <t>012-Allowances</t>
  </si>
  <si>
    <t>Marriage Adv.(P)</t>
  </si>
  <si>
    <t>013 - Dearness Allowances</t>
  </si>
  <si>
    <t>Marriage Adv.(I)</t>
  </si>
  <si>
    <t>016-</t>
  </si>
  <si>
    <t>HRA</t>
  </si>
  <si>
    <t>Income Tax</t>
  </si>
  <si>
    <t>Class IV GPF- D.T.O</t>
  </si>
  <si>
    <t>EWF Loan</t>
  </si>
  <si>
    <t>ZPPF</t>
  </si>
  <si>
    <t>Total Govt. Deductions</t>
  </si>
  <si>
    <t xml:space="preserve">Gross Total </t>
  </si>
  <si>
    <t>Total Non-Govt.Deductions</t>
  </si>
  <si>
    <t>Less Govt. Deductions</t>
  </si>
  <si>
    <t>A.G.Nett Amount</t>
  </si>
  <si>
    <t>A.G.Nett Amount in words:Rupees</t>
  </si>
  <si>
    <t>DDO's Signature</t>
  </si>
  <si>
    <t>FOR USE IN TREASURY / PAY &amp; ACCOUNTS OFFICE ONLY</t>
  </si>
  <si>
    <t>Pay</t>
  </si>
  <si>
    <t xml:space="preserve">_________________ </t>
  </si>
  <si>
    <t>(Rupees ______________________________________________________</t>
  </si>
  <si>
    <t xml:space="preserve">_______________________________________________________ Only) by Cash / Cheque / Draft / </t>
  </si>
  <si>
    <t>Account credit as under and Rs.________________ (Rupees ___________________________________</t>
  </si>
  <si>
    <t>____________________________________________ only) by adjustment.</t>
  </si>
  <si>
    <t>1.Rs._________________ by transfer credit to the SB Accounts of the Employees (as per Annexure-I)</t>
  </si>
  <si>
    <t>2.Rs._________________ by transfer credit to the DDO Account towards of Non-Govt.Deducations.</t>
  </si>
  <si>
    <t>Treasury Officer / Pay &amp; Accounts Officer</t>
  </si>
  <si>
    <t>A.P.T.C. FORM -101</t>
  </si>
  <si>
    <t>(See Subsidiary Rule2(W) Under Treasury Rule 15</t>
  </si>
  <si>
    <t>Govt. Memo No. 38907/Accounts/65-5, Dt.21-2-1963)</t>
  </si>
  <si>
    <t>DDO Code:</t>
  </si>
  <si>
    <t>Treasury/PAO Code</t>
  </si>
  <si>
    <t>To</t>
  </si>
  <si>
    <t>The Treasury Officer/Manager,</t>
  </si>
  <si>
    <t>Please Pay Bill No.______________________________dated__________for Rs.</t>
  </si>
  <si>
    <t>(Rupees in words</t>
  </si>
  <si>
    <t>_________________________________________________________________________only)</t>
  </si>
  <si>
    <t>for the office of the</t>
  </si>
  <si>
    <t>_____________________whose specimen signature is attested herewith.</t>
  </si>
  <si>
    <t>Signature of the Govt. Servant</t>
  </si>
  <si>
    <t>Received the Payment</t>
  </si>
  <si>
    <t>Attested</t>
  </si>
  <si>
    <t>Signature of the D.D.O</t>
  </si>
  <si>
    <t xml:space="preserve">      Signature of the Govt.</t>
  </si>
  <si>
    <t>Servant receiving the payment</t>
  </si>
  <si>
    <t>GOVERNMENT OF ANDHRA PRADESH</t>
  </si>
  <si>
    <t>PAPER TOKEN</t>
  </si>
  <si>
    <t>STO CODE</t>
  </si>
  <si>
    <t>(for Treasury Use Only)</t>
  </si>
  <si>
    <t>STO NAME:</t>
  </si>
  <si>
    <t>Date:</t>
  </si>
  <si>
    <t>DDO CODE:</t>
  </si>
  <si>
    <t>Trans ID:</t>
  </si>
  <si>
    <t>DDO Designation:</t>
  </si>
  <si>
    <t>DDO Office Name:</t>
  </si>
  <si>
    <t>Bank Branch Code:</t>
  </si>
  <si>
    <t>0890</t>
  </si>
  <si>
    <t>Name:</t>
  </si>
  <si>
    <t>Head Of Account:</t>
  </si>
  <si>
    <t>(Major Head)</t>
  </si>
  <si>
    <t>(Sub-MH)</t>
  </si>
  <si>
    <t>(Minor Head)</t>
  </si>
  <si>
    <t>(Grp-SH)</t>
  </si>
  <si>
    <t>(Sub-Head)</t>
  </si>
  <si>
    <t>(Det.Head)</t>
  </si>
  <si>
    <t>(Sub Det.Head)</t>
  </si>
  <si>
    <t>Non-Plan=N/</t>
  </si>
  <si>
    <t>Charged=C/</t>
  </si>
  <si>
    <t>Contigency Fund MH/</t>
  </si>
  <si>
    <t>Plan=P:</t>
  </si>
  <si>
    <t>Voted=V</t>
  </si>
  <si>
    <t>Gross Rs.</t>
  </si>
  <si>
    <t>Deductions Rs.</t>
  </si>
  <si>
    <t>Net Rs.</t>
  </si>
  <si>
    <t>Net Rs</t>
  </si>
  <si>
    <t>_________________________________________________________________________Only)</t>
  </si>
  <si>
    <t>(As in APTC Form-101)</t>
  </si>
  <si>
    <t>Specimen Signature of Messenger1.</t>
  </si>
  <si>
    <t>DDO Signature</t>
  </si>
  <si>
    <t>STO Signature</t>
  </si>
  <si>
    <t>ANNEXURE-I</t>
  </si>
  <si>
    <t>(Employee Wise details)</t>
  </si>
  <si>
    <t xml:space="preserve">To be furnished by the DDO in triplicate along with the bill </t>
  </si>
  <si>
    <t>Trans-ID No:</t>
  </si>
  <si>
    <t>Sl.No.</t>
  </si>
  <si>
    <t>Employee code</t>
  </si>
  <si>
    <t>Employee Name</t>
  </si>
  <si>
    <t>Account No</t>
  </si>
  <si>
    <t>Amount to be credited</t>
  </si>
  <si>
    <t>TOTAL:</t>
  </si>
  <si>
    <t>Signature of T.O.</t>
  </si>
  <si>
    <t>(with seal)</t>
  </si>
  <si>
    <t>ANNEXURE-II</t>
  </si>
  <si>
    <t>(Notified link bank report)</t>
  </si>
  <si>
    <t xml:space="preserve">To be furnished by the DDO in triplicate  </t>
  </si>
  <si>
    <t>Name of the NLB</t>
  </si>
  <si>
    <t>Purpose</t>
  </si>
  <si>
    <t>Amount to be credited  Rs.</t>
  </si>
  <si>
    <t>ANNEXURE- III</t>
  </si>
  <si>
    <t>Government Bank Report</t>
  </si>
  <si>
    <t>(To be generated by T.O.)</t>
  </si>
  <si>
    <t>Sl.No</t>
  </si>
  <si>
    <t>purpose</t>
  </si>
  <si>
    <t>Amount to be credited Rs.</t>
  </si>
  <si>
    <t>Total</t>
  </si>
  <si>
    <t>Signature of  T.O.</t>
  </si>
  <si>
    <t>BUDGET</t>
  </si>
  <si>
    <t>1.</t>
  </si>
  <si>
    <t>2.</t>
  </si>
  <si>
    <t>Total Expenditure including this Bill</t>
  </si>
  <si>
    <t>3.</t>
  </si>
  <si>
    <t>Balance</t>
  </si>
  <si>
    <t>Drawing Officer</t>
  </si>
  <si>
    <t>This bill amount Rs.</t>
  </si>
  <si>
    <t>(Rupees</t>
  </si>
  <si>
    <t>only) paid by cash / cheque / draft adjust to account.</t>
  </si>
  <si>
    <t>Received Cash</t>
  </si>
  <si>
    <t>REQUIRED CERTIFICATES</t>
  </si>
  <si>
    <t xml:space="preserve">Certified that this amount claimed in this bill has not been drawn and </t>
  </si>
  <si>
    <t>paid previously</t>
  </si>
  <si>
    <t>DRAWING OFFICER</t>
  </si>
  <si>
    <t>For the use Of  Accountant  General  Office</t>
  </si>
  <si>
    <t>NAME OF THE EMPLOYEE</t>
  </si>
  <si>
    <t>NAMES OF THE CHILDREN</t>
  </si>
  <si>
    <t>YEARS OF STUDY</t>
  </si>
  <si>
    <t>ACCOUNT NO.</t>
  </si>
  <si>
    <t>Rupees</t>
  </si>
  <si>
    <t>ADDRESS</t>
  </si>
  <si>
    <t xml:space="preserve">Rc. No. </t>
  </si>
  <si>
    <t>Sub:</t>
  </si>
  <si>
    <t>Allowances-Educational Concession to teaching staff working in</t>
  </si>
  <si>
    <t>Mandal Parishad-Sri</t>
  </si>
  <si>
    <t>Orders issued-Reg</t>
  </si>
  <si>
    <t>Ref:</t>
  </si>
  <si>
    <t>ORDER:</t>
  </si>
  <si>
    <t>will recovered from the individual concerned in lumpsum</t>
  </si>
  <si>
    <t>If any audit objections arises in future due to sanction of the above amount, such amount</t>
  </si>
  <si>
    <t>MANDAL EDUCATIONAL OFFICER</t>
  </si>
  <si>
    <t>Copy to</t>
  </si>
  <si>
    <t>The Individual</t>
  </si>
  <si>
    <t>Bills</t>
  </si>
  <si>
    <t>The District Treasury Officer, Ongole</t>
  </si>
  <si>
    <r>
      <t xml:space="preserve">Messenger Name:   </t>
    </r>
    <r>
      <rPr>
        <u val="single"/>
        <sz val="10"/>
        <rFont val="Arial"/>
        <family val="2"/>
      </rPr>
      <t xml:space="preserve"> </t>
    </r>
    <r>
      <rPr>
        <sz val="10"/>
        <rFont val="Arial"/>
        <family val="0"/>
      </rPr>
      <t xml:space="preserve">                                                Designation        </t>
    </r>
    <r>
      <rPr>
        <u val="single"/>
        <sz val="10"/>
        <rFont val="Arial"/>
        <family val="2"/>
      </rPr>
      <t>SGT</t>
    </r>
  </si>
  <si>
    <t>Name of the NPB:</t>
  </si>
  <si>
    <t>Name   of    the   NPB:</t>
  </si>
  <si>
    <t>S.NO.</t>
  </si>
  <si>
    <t>NAME OF THE TEACHER</t>
  </si>
  <si>
    <t>TREASURY ID</t>
  </si>
  <si>
    <t>F.P.   INCR Rs.</t>
  </si>
  <si>
    <t>ADV. INCR.Rs.</t>
  </si>
  <si>
    <t>H.M. ALLOW.Rs.</t>
  </si>
  <si>
    <t>C.A.Rs</t>
  </si>
  <si>
    <t>D.A.Rs.</t>
  </si>
  <si>
    <t>H.R.A.Rs.</t>
  </si>
  <si>
    <t>TOTAL Rs.</t>
  </si>
  <si>
    <t>GPF Rs.</t>
  </si>
  <si>
    <t>Z.P. P.F  Rs.</t>
  </si>
  <si>
    <t>Z.P.P.F    LOAN Rs.</t>
  </si>
  <si>
    <t>G.I.S Rs.</t>
  </si>
  <si>
    <t>A.P.G.L.I</t>
  </si>
  <si>
    <t>P.T.Rs.</t>
  </si>
  <si>
    <t>FESTIVAL ADVANCE</t>
  </si>
  <si>
    <t>EWF</t>
  </si>
  <si>
    <t>TOTAL GOVT. DEDUCTIONS Rs.</t>
  </si>
  <si>
    <t>A.G.Net Rs.</t>
  </si>
  <si>
    <t>NON-GOVT. DEDUCTIONS</t>
  </si>
  <si>
    <t>NET Rs.</t>
  </si>
  <si>
    <t>EDUCATIONAL CONCESSION TO TEACHING STAFF</t>
  </si>
  <si>
    <t>ALLOWANCES</t>
  </si>
  <si>
    <t>APPLICATION FOR GRANT OF EDUCATION CONCESSION FOR THE CHILDREN OF N.G.O'S</t>
  </si>
  <si>
    <t xml:space="preserve">Name of the Pupil </t>
  </si>
  <si>
    <t xml:space="preserve">Class and Section in which the </t>
  </si>
  <si>
    <t>Pupil is now studying</t>
  </si>
  <si>
    <t>b)</t>
  </si>
  <si>
    <t>2.a)</t>
  </si>
  <si>
    <t>Whether the pupil is promoted</t>
  </si>
  <si>
    <t>to that class shown against Col.1</t>
  </si>
  <si>
    <t>or detained</t>
  </si>
  <si>
    <t>Father' Name</t>
  </si>
  <si>
    <t>The employee's full particulars ie.,</t>
  </si>
  <si>
    <t>post held, department etc.,</t>
  </si>
  <si>
    <t>should be stated against</t>
  </si>
  <si>
    <t>relevant head below</t>
  </si>
  <si>
    <t>Salary of the parent</t>
  </si>
  <si>
    <t>Concession claimed by the parent</t>
  </si>
  <si>
    <t>Declaration of the parent</t>
  </si>
  <si>
    <t>Column No.1 of the application is my son/daughter</t>
  </si>
  <si>
    <t>Signature of the Applicant</t>
  </si>
  <si>
    <t>Station</t>
  </si>
  <si>
    <t>Date</t>
  </si>
  <si>
    <t>CERTIFICATE BY THE HEAD OF THE OFFICE</t>
  </si>
  <si>
    <t>I hereby certify that the person shown against column No.3 of the aplication is working at</t>
  </si>
  <si>
    <t>and was in service till the end of the school year.</t>
  </si>
  <si>
    <t>HEAD OF THE INSTITUTION REMARKS</t>
  </si>
  <si>
    <t>Fee concession applied for recommended for sanction</t>
  </si>
  <si>
    <t>Station:</t>
  </si>
  <si>
    <t>Signature of the concerned officer</t>
  </si>
  <si>
    <t>Signature of the DDO</t>
  </si>
  <si>
    <t>CERTIFICATE</t>
  </si>
  <si>
    <t xml:space="preserve">            Certified that </t>
  </si>
  <si>
    <t>s/o, d/o</t>
  </si>
  <si>
    <t xml:space="preserve">studying in this school in class     </t>
  </si>
  <si>
    <t>during the academic year/s</t>
  </si>
  <si>
    <t xml:space="preserve">and paid a tuition fees of Rs. </t>
  </si>
  <si>
    <t>per month recognised by the State  Govt.</t>
  </si>
  <si>
    <t>Rc. No.</t>
  </si>
  <si>
    <t>Further it is also certified that the school is not in receipt of any grant-in-aid from the Government.</t>
  </si>
  <si>
    <t>Signature of the Head Master</t>
  </si>
  <si>
    <t>DESIGNATION</t>
  </si>
  <si>
    <t>Department of School Education</t>
  </si>
  <si>
    <t>Date of application</t>
  </si>
  <si>
    <t>VILLAGE</t>
  </si>
  <si>
    <t>NAME OF THE DDO</t>
  </si>
  <si>
    <t>HEAD QUARTERS</t>
  </si>
  <si>
    <t>SCHOOL RECOGNITION NO</t>
  </si>
  <si>
    <t>1 year</t>
  </si>
  <si>
    <t>2 year</t>
  </si>
  <si>
    <t>1)</t>
  </si>
  <si>
    <t>2)</t>
  </si>
  <si>
    <t>Certified that the spouse of the Government Servant for whom Educational</t>
  </si>
  <si>
    <t xml:space="preserve">Reimbursement is claimed in this bill is not a Govt/Quasi Govt./Other </t>
  </si>
  <si>
    <t>from the sanctioning authority under where the spouse is employed)</t>
  </si>
  <si>
    <t>3)</t>
  </si>
  <si>
    <t>Certified that the spouse is not a Gazetted Government Servant</t>
  </si>
  <si>
    <t>4)</t>
  </si>
  <si>
    <t xml:space="preserve">Reimbursement claimed in this bill have been promoted to the next higher </t>
  </si>
  <si>
    <t>class</t>
  </si>
  <si>
    <t>Present class of study</t>
  </si>
  <si>
    <t>PRESENT CLASS OF STUDY</t>
  </si>
  <si>
    <t>K. VENKATESWARLU</t>
  </si>
  <si>
    <t>SGT</t>
  </si>
  <si>
    <t>BASAVANNAPALEM</t>
  </si>
  <si>
    <t>K. TEJASWINI</t>
  </si>
  <si>
    <t>VI</t>
  </si>
  <si>
    <t>K. SAI CHAITANYA</t>
  </si>
  <si>
    <t>III</t>
  </si>
  <si>
    <t>20-10-2008</t>
  </si>
  <si>
    <t>MADDIPADU</t>
  </si>
  <si>
    <t>NARAYANA HIGH SCHOOL</t>
  </si>
  <si>
    <t>1740/A4/2005</t>
  </si>
  <si>
    <t>VII</t>
  </si>
  <si>
    <t>II</t>
  </si>
  <si>
    <t>MPPS,BASAVANNAPALEM, MADDIPADU MANDAL</t>
  </si>
  <si>
    <t>MPPS, BASAVANNAPALEM, MADDIPADU MANDAL</t>
  </si>
  <si>
    <t>EMPLOYE ID</t>
  </si>
  <si>
    <t>EMPLOYEE ID</t>
  </si>
  <si>
    <t>0706895</t>
  </si>
  <si>
    <t xml:space="preserve">  Basic Pay</t>
  </si>
  <si>
    <t>EMPLOYEE DETAILS</t>
  </si>
  <si>
    <t>YEAR</t>
  </si>
  <si>
    <t>FEES PAID</t>
  </si>
  <si>
    <t>CONCESSION AVAILED</t>
  </si>
  <si>
    <t>BANK PARTICULARS</t>
  </si>
  <si>
    <t>GOVT BANK CODE</t>
  </si>
  <si>
    <t>GOVT BANK NAME</t>
  </si>
  <si>
    <t>NPB(SALARY DRAWING BANK)</t>
  </si>
  <si>
    <t>NLB(MAIN BRANCH LINKED TO NPB)</t>
  </si>
  <si>
    <t>CLASSES STUDIED</t>
  </si>
  <si>
    <t>Certified the children of the Government Servant for whom Educational</t>
  </si>
  <si>
    <t>SBI,ONGOLE</t>
  </si>
  <si>
    <t>2) G.O.Ms. No. 119, Edn., S.E(Ser-IV) Dept., Dated 22-09-2005</t>
  </si>
  <si>
    <t>3) G.O.Ms. No. 40, Dated 07-05-2005</t>
  </si>
  <si>
    <t>4) Requisition of the concerned teacher</t>
  </si>
  <si>
    <t>1) G.O.Ms. No. 2, Edn., S.E(Gen-I) Dept., Dated 05-01-2011</t>
  </si>
  <si>
    <t>NAME OF THE DRAWING OFFICER</t>
  </si>
  <si>
    <t>M. Ch. Vasram Naik., M.A.B.Ed.,</t>
  </si>
  <si>
    <t>01/EDN CON/2010</t>
  </si>
  <si>
    <t>DATE</t>
  </si>
  <si>
    <t>2009-10</t>
  </si>
  <si>
    <t>2010-11</t>
  </si>
  <si>
    <t>AMOUNT IN WORDS</t>
  </si>
  <si>
    <t>four thousands only</t>
  </si>
  <si>
    <t>amouNT IN WORDS (add one rupee)</t>
  </si>
  <si>
    <t>four thousand and one  only</t>
  </si>
  <si>
    <t>UNDER G.O.Ms. No. 2, EDUCATION(GEN-1) DEPARTMENT DATED 5-1-2011</t>
  </si>
  <si>
    <t>DDO CODE</t>
  </si>
  <si>
    <t>HEAD OF ACCOUNT MAJOR HEAD</t>
  </si>
  <si>
    <t>HEAD OF ACCOUNT SUB MAJOR</t>
  </si>
  <si>
    <t>MINOR HEAD</t>
  </si>
  <si>
    <t>GROUP SUB-HEAD</t>
  </si>
  <si>
    <t>SUB-HEAD</t>
  </si>
  <si>
    <t>DETAILED HEAD</t>
  </si>
  <si>
    <t>0</t>
  </si>
  <si>
    <t>0308063</t>
  </si>
  <si>
    <t>STO NAME</t>
  </si>
  <si>
    <t>STO, ONGOLE</t>
  </si>
  <si>
    <t xml:space="preserve">to Smt/Sri ,                                             </t>
  </si>
  <si>
    <t>Dated                         2010</t>
  </si>
  <si>
    <t>Dated                 2010</t>
  </si>
  <si>
    <t>/2010-11</t>
  </si>
  <si>
    <t xml:space="preserve"> PAY BILL OF EDUCATIONAL CONCESSION </t>
  </si>
  <si>
    <t>Budget allocation for the year 2010  -2011</t>
  </si>
  <si>
    <r>
      <t>Government Employee(</t>
    </r>
    <r>
      <rPr>
        <b/>
        <sz val="9"/>
        <rFont val="Arial"/>
        <family val="0"/>
      </rPr>
      <t>If spouse is employed obtain Non-Drawal Certificate</t>
    </r>
  </si>
  <si>
    <t>DDO Code :</t>
  </si>
  <si>
    <t>DDO Designation :</t>
  </si>
  <si>
    <t xml:space="preserve">DDO Code : </t>
  </si>
  <si>
    <t>PAY BILL FOR EDUCATION CONCESSION</t>
  </si>
  <si>
    <t>Promoted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</si>
</sst>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\`&quot;&quot;#,##0;\-&quot;&quot;\`&quot;&quot;#,##0"/>
    <numFmt numFmtId="165" formatCode="&quot;&quot;\`&quot;&quot;#,##0;[Red]\-&quot;&quot;\`&quot;&quot;#,##0"/>
    <numFmt numFmtId="166" formatCode="&quot;&quot;\`&quot;&quot;#,##0.00;\-&quot;&quot;\`&quot;&quot;#,##0.00"/>
    <numFmt numFmtId="167" formatCode="&quot;&quot;\`&quot;&quot;#,##0.00;[Red]\-&quot;&quot;\`&quot;&quot;#,##0.00"/>
    <numFmt numFmtId="168" formatCode="_-&quot;&quot;\`&quot;&quot;* #,##0_-;\-&quot;&quot;\`&quot;&quot;* #,##0_-;_-&quot;&quot;\`&quot;&quot;* &quot;-&quot;_-;_-@_-"/>
    <numFmt numFmtId="169" formatCode="_-* #,##0_-;\-* #,##0_-;_-* &quot;-&quot;_-;_-@_-"/>
    <numFmt numFmtId="170" formatCode="_-&quot;&quot;\`&quot;&quot;* #,##0.00_-;\-&quot;&quot;\`&quot;&quot;* #,##0.00_-;_-&quot;&quot;\`&quot;&quot;* &quot;-&quot;??_-;_-@_-"/>
    <numFmt numFmtId="171" formatCode="_-* #,##0.00_-;\-* #,##0.00_-;_-* &quot;-&quot;??_-;_-@_-"/>
    <numFmt numFmtId="172" formatCode="\Rs\."/>
    <numFmt numFmtId="173" formatCode="0.00;[Red]0.00"/>
    <numFmt numFmtId="174" formatCode="0;[Red]0"/>
    <numFmt numFmtId="175" formatCode="[$Rs-420]#,##0.00_-"/>
    <numFmt numFmtId="176" formatCode="_(&quot;Rs.&quot;* #,##0.00_);_(&quot;Rs.&quot;* \(#,##0.00\);_(&quot;Rs.&quot;* &quot;-&quot;??_);_(@_)"/>
    <numFmt numFmtId="177" formatCode="&quot;Rs.&quot;#,##0_);[Red]\(&quot;Rs.&quot;#,##0\)"/>
    <numFmt numFmtId="178" formatCode="&quot;Rs.&quot;#,##0.00_);[Red]\(&quot;Rs.&quot;#,##0.00\)"/>
    <numFmt numFmtId="179" formatCode="[$-409]dddd\,\ mmmm\ dd\,\ yyyy"/>
  </numFmts>
  <fonts count="9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8"/>
      <name val="Verdana"/>
      <family val="2"/>
    </font>
    <font>
      <b/>
      <sz val="11"/>
      <name val="Verdana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b/>
      <sz val="11"/>
      <color indexed="10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sz val="12"/>
      <name val="Helvetica Narrow"/>
      <family val="2"/>
    </font>
    <font>
      <sz val="12"/>
      <name val="Impact"/>
      <family val="2"/>
    </font>
    <font>
      <sz val="12"/>
      <name val="Helvetica"/>
      <family val="2"/>
    </font>
    <font>
      <sz val="12"/>
      <name val="Arial Unicode MS"/>
      <family val="2"/>
    </font>
    <font>
      <sz val="12"/>
      <name val="Trebuchet MS"/>
      <family val="2"/>
    </font>
    <font>
      <sz val="12"/>
      <color indexed="9"/>
      <name val="Arial"/>
      <family val="2"/>
    </font>
    <font>
      <sz val="14"/>
      <name val="Arial Black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sz val="20"/>
      <name val="Arial"/>
      <family val="2"/>
    </font>
    <font>
      <i/>
      <sz val="18"/>
      <name val="Arial Black"/>
      <family val="2"/>
    </font>
    <font>
      <sz val="9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b/>
      <i/>
      <sz val="11"/>
      <name val="Arial"/>
      <family val="2"/>
    </font>
    <font>
      <sz val="11"/>
      <name val="Bookman Old Style"/>
      <family val="1"/>
    </font>
    <font>
      <sz val="11"/>
      <name val="Helvetica"/>
      <family val="2"/>
    </font>
    <font>
      <sz val="11"/>
      <name val="Arial Unicode MS"/>
      <family val="2"/>
    </font>
    <font>
      <b/>
      <sz val="11"/>
      <name val="Arial Unicode MS"/>
      <family val="2"/>
    </font>
    <font>
      <sz val="20"/>
      <name val="Arial"/>
      <family val="2"/>
    </font>
    <font>
      <b/>
      <sz val="12"/>
      <name val="Bookman Old Style"/>
      <family val="1"/>
    </font>
    <font>
      <b/>
      <sz val="10"/>
      <name val="Bookman Old Style"/>
      <family val="1"/>
    </font>
    <font>
      <b/>
      <i/>
      <sz val="12"/>
      <name val="Bookman Old Style"/>
      <family val="1"/>
    </font>
    <font>
      <sz val="14"/>
      <name val="High Tower Text"/>
      <family val="1"/>
    </font>
    <font>
      <b/>
      <i/>
      <sz val="11"/>
      <name val="Miriam Transparent"/>
      <family val="0"/>
    </font>
    <font>
      <sz val="12"/>
      <name val="Bookman Old Style"/>
      <family val="1"/>
    </font>
    <font>
      <b/>
      <i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sz val="10"/>
      <name val="Arial Unicode MS"/>
      <family val="2"/>
    </font>
    <font>
      <b/>
      <i/>
      <sz val="10"/>
      <name val="Bookman Old Style"/>
      <family val="1"/>
    </font>
    <font>
      <b/>
      <i/>
      <sz val="18"/>
      <name val="Perpetua"/>
      <family val="1"/>
    </font>
    <font>
      <b/>
      <i/>
      <sz val="11"/>
      <color indexed="8"/>
      <name val="Corbel"/>
      <family val="2"/>
    </font>
    <font>
      <b/>
      <i/>
      <sz val="12"/>
      <color indexed="8"/>
      <name val="Franklin Gothic Medium"/>
      <family val="2"/>
    </font>
    <font>
      <b/>
      <i/>
      <sz val="11"/>
      <color indexed="8"/>
      <name val="Arial Unicode MS"/>
      <family val="2"/>
    </font>
    <font>
      <b/>
      <i/>
      <sz val="10"/>
      <color indexed="8"/>
      <name val="Corbel"/>
      <family val="2"/>
    </font>
    <font>
      <b/>
      <sz val="11"/>
      <name val="Corbel"/>
      <family val="2"/>
    </font>
    <font>
      <sz val="12"/>
      <name val="Franklin Gothic Medium"/>
      <family val="2"/>
    </font>
    <font>
      <sz val="14"/>
      <color indexed="8"/>
      <name val="Arial Unicode MS"/>
      <family val="2"/>
    </font>
    <font>
      <sz val="14"/>
      <color indexed="8"/>
      <name val="Book Antiqua"/>
      <family val="1"/>
    </font>
    <font>
      <sz val="14"/>
      <name val="Lucida Sans Unicode"/>
      <family val="2"/>
    </font>
    <font>
      <sz val="14"/>
      <name val="Franklin Gothic Medium"/>
      <family val="2"/>
    </font>
    <font>
      <b/>
      <sz val="10"/>
      <name val="Albertus"/>
      <family val="2"/>
    </font>
    <font>
      <sz val="10"/>
      <name val="Haettenschweiler"/>
      <family val="2"/>
    </font>
    <font>
      <b/>
      <sz val="10"/>
      <color indexed="53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ck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 style="medium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2" fillId="20" borderId="0" applyNumberFormat="0" applyBorder="0" applyAlignment="0" applyProtection="0"/>
    <xf numFmtId="0" fontId="82" fillId="21" borderId="0" applyNumberFormat="0" applyBorder="0" applyAlignment="0" applyProtection="0"/>
    <xf numFmtId="0" fontId="82" fillId="22" borderId="0" applyNumberFormat="0" applyBorder="0" applyAlignment="0" applyProtection="0"/>
    <xf numFmtId="0" fontId="82" fillId="23" borderId="0" applyNumberFormat="0" applyBorder="0" applyAlignment="0" applyProtection="0"/>
    <xf numFmtId="0" fontId="82" fillId="24" borderId="0" applyNumberFormat="0" applyBorder="0" applyAlignment="0" applyProtection="0"/>
    <xf numFmtId="0" fontId="82" fillId="25" borderId="0" applyNumberFormat="0" applyBorder="0" applyAlignment="0" applyProtection="0"/>
    <xf numFmtId="0" fontId="83" fillId="26" borderId="0" applyNumberFormat="0" applyBorder="0" applyAlignment="0" applyProtection="0"/>
    <xf numFmtId="0" fontId="84" fillId="27" borderId="1" applyNumberFormat="0" applyAlignment="0" applyProtection="0"/>
    <xf numFmtId="0" fontId="8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29" borderId="0" applyNumberFormat="0" applyBorder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90" fillId="0" borderId="5" applyNumberFormat="0" applyFill="0" applyAlignment="0" applyProtection="0"/>
    <xf numFmtId="0" fontId="90" fillId="0" borderId="0" applyNumberFormat="0" applyFill="0" applyBorder="0" applyAlignment="0" applyProtection="0"/>
    <xf numFmtId="0" fontId="91" fillId="30" borderId="1" applyNumberFormat="0" applyAlignment="0" applyProtection="0"/>
    <xf numFmtId="0" fontId="92" fillId="0" borderId="6" applyNumberFormat="0" applyFill="0" applyAlignment="0" applyProtection="0"/>
    <xf numFmtId="0" fontId="93" fillId="31" borderId="0" applyNumberFormat="0" applyBorder="0" applyAlignment="0" applyProtection="0"/>
    <xf numFmtId="0" fontId="0" fillId="32" borderId="7" applyNumberFormat="0" applyFont="0" applyAlignment="0" applyProtection="0"/>
    <xf numFmtId="0" fontId="94" fillId="27" borderId="8" applyNumberFormat="0" applyAlignment="0" applyProtection="0"/>
    <xf numFmtId="9" fontId="0" fillId="0" borderId="0" applyFon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9" applyNumberFormat="0" applyFill="0" applyAlignment="0" applyProtection="0"/>
    <xf numFmtId="0" fontId="97" fillId="0" borderId="0" applyNumberFormat="0" applyFill="0" applyBorder="0" applyAlignment="0" applyProtection="0"/>
  </cellStyleXfs>
  <cellXfs count="39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0" xfId="0" applyFont="1" applyBorder="1" applyAlignment="1">
      <alignment vertical="center" textRotation="90"/>
    </xf>
    <xf numFmtId="0" fontId="0" fillId="0" borderId="11" xfId="0" applyBorder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 quotePrefix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 quotePrefix="1">
      <alignment horizontal="center"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6" fillId="0" borderId="0" xfId="0" applyFont="1" applyAlignment="1">
      <alignment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2" fontId="14" fillId="0" borderId="0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18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19" xfId="0" applyFont="1" applyBorder="1" applyAlignment="1">
      <alignment/>
    </xf>
    <xf numFmtId="0" fontId="17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 quotePrefix="1">
      <alignment vertical="center"/>
    </xf>
    <xf numFmtId="2" fontId="20" fillId="0" borderId="0" xfId="0" applyNumberFormat="1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2" fillId="0" borderId="12" xfId="0" applyFont="1" applyBorder="1" applyAlignment="1">
      <alignment textRotation="90"/>
    </xf>
    <xf numFmtId="0" fontId="9" fillId="0" borderId="13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0" xfId="0" applyFont="1" applyAlignment="1">
      <alignment/>
    </xf>
    <xf numFmtId="0" fontId="9" fillId="0" borderId="23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24" xfId="0" applyFont="1" applyBorder="1" applyAlignment="1">
      <alignment/>
    </xf>
    <xf numFmtId="0" fontId="22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15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15" xfId="0" applyBorder="1" applyAlignment="1">
      <alignment/>
    </xf>
    <xf numFmtId="0" fontId="0" fillId="0" borderId="35" xfId="0" applyBorder="1" applyAlignment="1">
      <alignment/>
    </xf>
    <xf numFmtId="0" fontId="0" fillId="0" borderId="0" xfId="0" applyBorder="1" applyAlignment="1">
      <alignment/>
    </xf>
    <xf numFmtId="174" fontId="0" fillId="0" borderId="15" xfId="0" applyNumberFormat="1" applyBorder="1" applyAlignment="1">
      <alignment/>
    </xf>
    <xf numFmtId="4" fontId="0" fillId="0" borderId="0" xfId="0" applyNumberFormat="1" applyBorder="1" applyAlignment="1">
      <alignment/>
    </xf>
    <xf numFmtId="0" fontId="0" fillId="0" borderId="25" xfId="0" applyBorder="1" applyAlignment="1">
      <alignment horizontal="right"/>
    </xf>
    <xf numFmtId="0" fontId="0" fillId="0" borderId="0" xfId="0" applyBorder="1" applyAlignment="1">
      <alignment horizontal="right"/>
    </xf>
    <xf numFmtId="0" fontId="27" fillId="0" borderId="0" xfId="0" applyFont="1" applyAlignment="1">
      <alignment/>
    </xf>
    <xf numFmtId="0" fontId="5" fillId="0" borderId="0" xfId="0" applyFont="1" applyAlignment="1">
      <alignment/>
    </xf>
    <xf numFmtId="175" fontId="18" fillId="0" borderId="10" xfId="0" applyNumberFormat="1" applyFont="1" applyBorder="1" applyAlignment="1">
      <alignment vertical="center" wrapText="1"/>
    </xf>
    <xf numFmtId="0" fontId="9" fillId="0" borderId="10" xfId="0" applyFont="1" applyBorder="1" applyAlignment="1">
      <alignment horizontal="right"/>
    </xf>
    <xf numFmtId="49" fontId="33" fillId="0" borderId="10" xfId="0" applyNumberFormat="1" applyFont="1" applyBorder="1" applyAlignment="1">
      <alignment horizontal="right"/>
    </xf>
    <xf numFmtId="175" fontId="5" fillId="0" borderId="0" xfId="0" applyNumberFormat="1" applyFont="1" applyBorder="1" applyAlignment="1">
      <alignment vertical="center" wrapText="1"/>
    </xf>
    <xf numFmtId="0" fontId="2" fillId="0" borderId="0" xfId="0" applyFont="1" applyAlignment="1">
      <alignment/>
    </xf>
    <xf numFmtId="0" fontId="28" fillId="0" borderId="0" xfId="0" applyFont="1" applyAlignment="1">
      <alignment horizontal="center"/>
    </xf>
    <xf numFmtId="0" fontId="34" fillId="0" borderId="0" xfId="0" applyFont="1" applyAlignment="1">
      <alignment/>
    </xf>
    <xf numFmtId="0" fontId="2" fillId="0" borderId="0" xfId="0" applyFont="1" applyAlignment="1">
      <alignment textRotation="90" wrapText="1"/>
    </xf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textRotation="90" wrapText="1"/>
    </xf>
    <xf numFmtId="0" fontId="3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5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8" fillId="0" borderId="0" xfId="0" applyFont="1" applyAlignment="1">
      <alignment/>
    </xf>
    <xf numFmtId="0" fontId="39" fillId="0" borderId="10" xfId="0" applyFont="1" applyBorder="1" applyAlignment="1">
      <alignment vertical="center" wrapText="1"/>
    </xf>
    <xf numFmtId="0" fontId="39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textRotation="90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5" xfId="0" applyBorder="1" applyAlignment="1" quotePrefix="1">
      <alignment horizontal="center" vertical="center"/>
    </xf>
    <xf numFmtId="0" fontId="0" fillId="0" borderId="36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0" xfId="0" applyAlignment="1">
      <alignment vertical="center"/>
    </xf>
    <xf numFmtId="0" fontId="0" fillId="0" borderId="37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/>
    </xf>
    <xf numFmtId="0" fontId="42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12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26" xfId="0" applyBorder="1" applyAlignment="1">
      <alignment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26" xfId="0" applyBorder="1" applyAlignment="1">
      <alignment vertical="center" wrapText="1"/>
    </xf>
    <xf numFmtId="0" fontId="0" fillId="0" borderId="41" xfId="0" applyBorder="1" applyAlignment="1" quotePrefix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2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17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7" xfId="0" applyBorder="1" applyAlignment="1">
      <alignment/>
    </xf>
    <xf numFmtId="0" fontId="0" fillId="0" borderId="42" xfId="0" applyBorder="1" applyAlignment="1">
      <alignment vertical="center"/>
    </xf>
    <xf numFmtId="0" fontId="2" fillId="0" borderId="19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22" fillId="0" borderId="33" xfId="0" applyFont="1" applyBorder="1" applyAlignment="1">
      <alignment/>
    </xf>
    <xf numFmtId="0" fontId="27" fillId="0" borderId="33" xfId="0" applyFont="1" applyBorder="1" applyAlignment="1">
      <alignment horizontal="right"/>
    </xf>
    <xf numFmtId="0" fontId="27" fillId="0" borderId="33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right"/>
    </xf>
    <xf numFmtId="175" fontId="45" fillId="0" borderId="0" xfId="0" applyNumberFormat="1" applyFont="1" applyAlignment="1">
      <alignment/>
    </xf>
    <xf numFmtId="0" fontId="2" fillId="0" borderId="0" xfId="0" applyFont="1" applyAlignment="1">
      <alignment vertical="center" textRotation="90" wrapText="1"/>
    </xf>
    <xf numFmtId="0" fontId="46" fillId="0" borderId="0" xfId="0" applyFont="1" applyAlignment="1">
      <alignment/>
    </xf>
    <xf numFmtId="0" fontId="35" fillId="0" borderId="0" xfId="0" applyFont="1" applyAlignment="1">
      <alignment/>
    </xf>
    <xf numFmtId="0" fontId="48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3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4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8" fillId="0" borderId="0" xfId="0" applyFont="1" applyBorder="1" applyAlignment="1">
      <alignment/>
    </xf>
    <xf numFmtId="0" fontId="59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28" fillId="0" borderId="10" xfId="0" applyFont="1" applyBorder="1" applyAlignment="1">
      <alignment vertical="center"/>
    </xf>
    <xf numFmtId="0" fontId="53" fillId="0" borderId="10" xfId="0" applyFont="1" applyBorder="1" applyAlignment="1">
      <alignment vertical="center"/>
    </xf>
    <xf numFmtId="0" fontId="33" fillId="0" borderId="10" xfId="0" applyFont="1" applyBorder="1" applyAlignment="1" quotePrefix="1">
      <alignment horizontal="center" vertical="center"/>
    </xf>
    <xf numFmtId="0" fontId="54" fillId="0" borderId="10" xfId="0" applyFont="1" applyFill="1" applyBorder="1" applyAlignment="1">
      <alignment vertical="center"/>
    </xf>
    <xf numFmtId="0" fontId="55" fillId="0" borderId="10" xfId="0" applyFont="1" applyFill="1" applyBorder="1" applyAlignment="1">
      <alignment vertical="center"/>
    </xf>
    <xf numFmtId="0" fontId="28" fillId="0" borderId="10" xfId="0" applyFont="1" applyBorder="1" applyAlignment="1">
      <alignment horizontal="right" vertical="center"/>
    </xf>
    <xf numFmtId="0" fontId="56" fillId="0" borderId="10" xfId="0" applyFont="1" applyBorder="1" applyAlignment="1">
      <alignment vertical="center"/>
    </xf>
    <xf numFmtId="0" fontId="57" fillId="0" borderId="10" xfId="0" applyFont="1" applyBorder="1" applyAlignment="1">
      <alignment vertical="center"/>
    </xf>
    <xf numFmtId="0" fontId="53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15" xfId="0" applyBorder="1" applyAlignment="1">
      <alignment horizontal="left"/>
    </xf>
    <xf numFmtId="14" fontId="0" fillId="0" borderId="0" xfId="0" applyNumberFormat="1" applyAlignment="1">
      <alignment/>
    </xf>
    <xf numFmtId="14" fontId="0" fillId="0" borderId="0" xfId="0" applyNumberFormat="1" applyBorder="1" applyAlignment="1">
      <alignment/>
    </xf>
    <xf numFmtId="0" fontId="0" fillId="0" borderId="43" xfId="0" applyBorder="1" applyAlignment="1">
      <alignment horizontal="center" vertical="center" wrapText="1"/>
    </xf>
    <xf numFmtId="0" fontId="42" fillId="0" borderId="41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wrapText="1"/>
    </xf>
    <xf numFmtId="0" fontId="43" fillId="0" borderId="41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right" vertical="center" wrapText="1"/>
    </xf>
    <xf numFmtId="0" fontId="2" fillId="33" borderId="0" xfId="0" applyFont="1" applyFill="1" applyAlignment="1">
      <alignment/>
    </xf>
    <xf numFmtId="0" fontId="60" fillId="33" borderId="0" xfId="0" applyFont="1" applyFill="1" applyAlignment="1">
      <alignment horizontal="center" vertical="center" wrapText="1"/>
    </xf>
    <xf numFmtId="0" fontId="2" fillId="33" borderId="10" xfId="0" applyFont="1" applyFill="1" applyBorder="1" applyAlignment="1">
      <alignment/>
    </xf>
    <xf numFmtId="0" fontId="0" fillId="0" borderId="10" xfId="0" applyBorder="1" applyAlignment="1">
      <alignment vertical="center"/>
    </xf>
    <xf numFmtId="0" fontId="27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42" fillId="0" borderId="25" xfId="0" applyFont="1" applyBorder="1" applyAlignment="1">
      <alignment/>
    </xf>
    <xf numFmtId="0" fontId="42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26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60" fillId="34" borderId="10" xfId="0" applyFont="1" applyFill="1" applyBorder="1" applyAlignment="1" applyProtection="1">
      <alignment horizontal="center" vertical="center" wrapText="1"/>
      <protection hidden="1" locked="0"/>
    </xf>
    <xf numFmtId="0" fontId="41" fillId="34" borderId="10" xfId="0" applyFont="1" applyFill="1" applyBorder="1" applyAlignment="1" applyProtection="1">
      <alignment horizontal="center"/>
      <protection hidden="1" locked="0"/>
    </xf>
    <xf numFmtId="0" fontId="2" fillId="34" borderId="10" xfId="0" applyFont="1" applyFill="1" applyBorder="1" applyAlignment="1" applyProtection="1">
      <alignment horizontal="center"/>
      <protection hidden="1" locked="0"/>
    </xf>
    <xf numFmtId="0" fontId="41" fillId="34" borderId="43" xfId="0" applyFont="1" applyFill="1" applyBorder="1" applyAlignment="1" applyProtection="1">
      <alignment horizontal="center"/>
      <protection hidden="1" locked="0"/>
    </xf>
    <xf numFmtId="0" fontId="2" fillId="34" borderId="43" xfId="0" applyFont="1" applyFill="1" applyBorder="1" applyAlignment="1" applyProtection="1">
      <alignment horizontal="center"/>
      <protection hidden="1" locked="0"/>
    </xf>
    <xf numFmtId="0" fontId="41" fillId="34" borderId="44" xfId="0" applyFont="1" applyFill="1" applyBorder="1" applyAlignment="1" applyProtection="1">
      <alignment horizontal="center"/>
      <protection hidden="1" locked="0"/>
    </xf>
    <xf numFmtId="0" fontId="41" fillId="34" borderId="45" xfId="0" applyFont="1" applyFill="1" applyBorder="1" applyAlignment="1" applyProtection="1">
      <alignment horizontal="center"/>
      <protection hidden="1" locked="0"/>
    </xf>
    <xf numFmtId="0" fontId="41" fillId="34" borderId="46" xfId="0" applyFont="1" applyFill="1" applyBorder="1" applyAlignment="1" applyProtection="1">
      <alignment horizontal="center"/>
      <protection hidden="1" locked="0"/>
    </xf>
    <xf numFmtId="0" fontId="2" fillId="34" borderId="10" xfId="0" applyNumberFormat="1" applyFont="1" applyFill="1" applyBorder="1" applyAlignment="1" applyProtection="1" quotePrefix="1">
      <alignment horizontal="center" vertical="center" wrapText="1"/>
      <protection hidden="1" locked="0"/>
    </xf>
    <xf numFmtId="0" fontId="2" fillId="34" borderId="10" xfId="0" applyFont="1" applyFill="1" applyBorder="1" applyAlignment="1" applyProtection="1">
      <alignment horizontal="center" vertical="center" wrapText="1"/>
      <protection hidden="1" locked="0"/>
    </xf>
    <xf numFmtId="0" fontId="61" fillId="35" borderId="0" xfId="0" applyFont="1" applyFill="1" applyAlignment="1" applyProtection="1">
      <alignment/>
      <protection hidden="1" locked="0"/>
    </xf>
    <xf numFmtId="0" fontId="2" fillId="35" borderId="0" xfId="0" applyFont="1" applyFill="1" applyAlignment="1" applyProtection="1">
      <alignment/>
      <protection hidden="1" locked="0"/>
    </xf>
    <xf numFmtId="0" fontId="2" fillId="34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0" xfId="0" applyBorder="1" applyAlignment="1" applyProtection="1">
      <alignment vertical="center"/>
      <protection hidden="1" locked="0"/>
    </xf>
    <xf numFmtId="0" fontId="0" fillId="0" borderId="0" xfId="0" applyAlignment="1" applyProtection="1">
      <alignment vertical="center"/>
      <protection hidden="1" locked="0"/>
    </xf>
    <xf numFmtId="2" fontId="8" fillId="0" borderId="0" xfId="0" applyNumberFormat="1" applyFont="1" applyBorder="1" applyAlignment="1" applyProtection="1">
      <alignment horizontal="center" vertical="center"/>
      <protection hidden="1" locked="0"/>
    </xf>
    <xf numFmtId="2" fontId="9" fillId="0" borderId="0" xfId="0" applyNumberFormat="1" applyFont="1" applyBorder="1" applyAlignment="1" applyProtection="1" quotePrefix="1">
      <alignment horizontal="center" vertical="center"/>
      <protection hidden="1" locked="0"/>
    </xf>
    <xf numFmtId="2" fontId="9" fillId="0" borderId="0" xfId="0" applyNumberFormat="1" applyFont="1" applyBorder="1" applyAlignment="1" applyProtection="1">
      <alignment horizontal="left" vertical="center"/>
      <protection hidden="1" locked="0"/>
    </xf>
    <xf numFmtId="2" fontId="0" fillId="0" borderId="0" xfId="0" applyNumberFormat="1" applyBorder="1" applyAlignment="1" applyProtection="1">
      <alignment horizontal="center" vertical="center"/>
      <protection hidden="1" locked="0"/>
    </xf>
    <xf numFmtId="0" fontId="0" fillId="0" borderId="0" xfId="0" applyBorder="1" applyAlignment="1" applyProtection="1" quotePrefix="1">
      <alignment vertical="center"/>
      <protection hidden="1" locked="0"/>
    </xf>
    <xf numFmtId="0" fontId="2" fillId="33" borderId="44" xfId="0" applyFont="1" applyFill="1" applyBorder="1" applyAlignment="1">
      <alignment horizontal="left"/>
    </xf>
    <xf numFmtId="0" fontId="2" fillId="33" borderId="45" xfId="0" applyFont="1" applyFill="1" applyBorder="1" applyAlignment="1">
      <alignment horizontal="left"/>
    </xf>
    <xf numFmtId="0" fontId="2" fillId="33" borderId="46" xfId="0" applyFont="1" applyFill="1" applyBorder="1" applyAlignment="1">
      <alignment horizontal="left"/>
    </xf>
    <xf numFmtId="0" fontId="0" fillId="34" borderId="10" xfId="0" applyFill="1" applyBorder="1" applyAlignment="1" applyProtection="1">
      <alignment horizontal="center"/>
      <protection hidden="1" locked="0"/>
    </xf>
    <xf numFmtId="0" fontId="0" fillId="34" borderId="44" xfId="0" applyFill="1" applyBorder="1" applyAlignment="1" applyProtection="1">
      <alignment horizontal="center"/>
      <protection hidden="1" locked="0"/>
    </xf>
    <xf numFmtId="0" fontId="0" fillId="34" borderId="45" xfId="0" applyFill="1" applyBorder="1" applyAlignment="1" applyProtection="1">
      <alignment horizontal="center"/>
      <protection hidden="1" locked="0"/>
    </xf>
    <xf numFmtId="0" fontId="0" fillId="34" borderId="46" xfId="0" applyFill="1" applyBorder="1" applyAlignment="1" applyProtection="1">
      <alignment horizontal="center"/>
      <protection hidden="1" locked="0"/>
    </xf>
    <xf numFmtId="0" fontId="0" fillId="34" borderId="44" xfId="0" applyFill="1" applyBorder="1" applyAlignment="1" applyProtection="1">
      <alignment horizontal="left"/>
      <protection hidden="1" locked="0"/>
    </xf>
    <xf numFmtId="0" fontId="0" fillId="34" borderId="45" xfId="0" applyFill="1" applyBorder="1" applyAlignment="1" applyProtection="1">
      <alignment horizontal="left"/>
      <protection hidden="1" locked="0"/>
    </xf>
    <xf numFmtId="0" fontId="0" fillId="34" borderId="46" xfId="0" applyFill="1" applyBorder="1" applyAlignment="1" applyProtection="1">
      <alignment horizontal="left"/>
      <protection hidden="1" locked="0"/>
    </xf>
    <xf numFmtId="0" fontId="41" fillId="34" borderId="44" xfId="0" applyFont="1" applyFill="1" applyBorder="1" applyAlignment="1" applyProtection="1">
      <alignment horizontal="center"/>
      <protection hidden="1" locked="0"/>
    </xf>
    <xf numFmtId="0" fontId="41" fillId="34" borderId="45" xfId="0" applyFont="1" applyFill="1" applyBorder="1" applyAlignment="1" applyProtection="1">
      <alignment horizontal="center"/>
      <protection hidden="1" locked="0"/>
    </xf>
    <xf numFmtId="0" fontId="41" fillId="34" borderId="46" xfId="0" applyFont="1" applyFill="1" applyBorder="1" applyAlignment="1" applyProtection="1">
      <alignment horizontal="center"/>
      <protection hidden="1" locked="0"/>
    </xf>
    <xf numFmtId="14" fontId="0" fillId="34" borderId="10" xfId="0" applyNumberFormat="1" applyFill="1" applyBorder="1" applyAlignment="1" applyProtection="1">
      <alignment horizontal="center"/>
      <protection hidden="1" locked="0"/>
    </xf>
    <xf numFmtId="0" fontId="2" fillId="36" borderId="0" xfId="0" applyFont="1" applyFill="1" applyAlignment="1">
      <alignment horizontal="center" vertical="center"/>
    </xf>
    <xf numFmtId="0" fontId="2" fillId="36" borderId="47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right"/>
    </xf>
    <xf numFmtId="0" fontId="0" fillId="34" borderId="44" xfId="0" applyFill="1" applyBorder="1" applyAlignment="1" applyProtection="1" quotePrefix="1">
      <alignment horizontal="left"/>
      <protection hidden="1" locked="0"/>
    </xf>
    <xf numFmtId="0" fontId="2" fillId="33" borderId="10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/>
    </xf>
    <xf numFmtId="0" fontId="2" fillId="33" borderId="48" xfId="0" applyFont="1" applyFill="1" applyBorder="1" applyAlignment="1">
      <alignment horizontal="center"/>
    </xf>
    <xf numFmtId="14" fontId="2" fillId="34" borderId="44" xfId="0" applyNumberFormat="1" applyFont="1" applyFill="1" applyBorder="1" applyAlignment="1" applyProtection="1" quotePrefix="1">
      <alignment horizontal="center" vertical="center" wrapText="1"/>
      <protection hidden="1" locked="0"/>
    </xf>
    <xf numFmtId="14" fontId="2" fillId="34" borderId="45" xfId="0" applyNumberFormat="1" applyFont="1" applyFill="1" applyBorder="1" applyAlignment="1" applyProtection="1" quotePrefix="1">
      <alignment horizontal="center" vertical="center" wrapText="1"/>
      <protection hidden="1" locked="0"/>
    </xf>
    <xf numFmtId="14" fontId="2" fillId="34" borderId="46" xfId="0" applyNumberFormat="1" applyFont="1" applyFill="1" applyBorder="1" applyAlignment="1" applyProtection="1" quotePrefix="1">
      <alignment horizontal="center" vertical="center" wrapText="1"/>
      <protection hidden="1" locked="0"/>
    </xf>
    <xf numFmtId="0" fontId="2" fillId="34" borderId="44" xfId="0" applyNumberFormat="1" applyFont="1" applyFill="1" applyBorder="1" applyAlignment="1" applyProtection="1">
      <alignment horizontal="center" vertical="center" wrapText="1"/>
      <protection hidden="1" locked="0"/>
    </xf>
    <xf numFmtId="0" fontId="2" fillId="34" borderId="45" xfId="0" applyNumberFormat="1" applyFont="1" applyFill="1" applyBorder="1" applyAlignment="1" applyProtection="1" quotePrefix="1">
      <alignment horizontal="center" vertical="center" wrapText="1"/>
      <protection hidden="1" locked="0"/>
    </xf>
    <xf numFmtId="0" fontId="2" fillId="34" borderId="46" xfId="0" applyNumberFormat="1" applyFont="1" applyFill="1" applyBorder="1" applyAlignment="1" applyProtection="1" quotePrefix="1">
      <alignment horizontal="center" vertical="center" wrapText="1"/>
      <protection hidden="1" locked="0"/>
    </xf>
    <xf numFmtId="0" fontId="0" fillId="34" borderId="44" xfId="0" applyFill="1" applyBorder="1" applyAlignment="1" applyProtection="1" quotePrefix="1">
      <alignment horizontal="center"/>
      <protection hidden="1" locked="0"/>
    </xf>
    <xf numFmtId="0" fontId="10" fillId="0" borderId="19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textRotation="90"/>
    </xf>
    <xf numFmtId="2" fontId="14" fillId="0" borderId="0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14" fillId="0" borderId="17" xfId="0" applyFont="1" applyBorder="1" applyAlignment="1">
      <alignment horizontal="right" vertical="center"/>
    </xf>
    <xf numFmtId="0" fontId="9" fillId="0" borderId="0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0" fontId="0" fillId="0" borderId="13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2" fontId="14" fillId="0" borderId="19" xfId="0" applyNumberFormat="1" applyFont="1" applyBorder="1" applyAlignment="1">
      <alignment horizontal="right" vertical="center"/>
    </xf>
    <xf numFmtId="2" fontId="14" fillId="0" borderId="22" xfId="0" applyNumberFormat="1" applyFont="1" applyBorder="1" applyAlignment="1">
      <alignment horizontal="right" vertical="center"/>
    </xf>
    <xf numFmtId="2" fontId="14" fillId="0" borderId="0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2" fontId="14" fillId="0" borderId="21" xfId="0" applyNumberFormat="1" applyFont="1" applyBorder="1" applyAlignment="1">
      <alignment horizontal="right" vertical="center"/>
    </xf>
    <xf numFmtId="2" fontId="14" fillId="0" borderId="51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2" fontId="14" fillId="0" borderId="12" xfId="0" applyNumberFormat="1" applyFont="1" applyBorder="1" applyAlignment="1">
      <alignment horizontal="center" vertical="center"/>
    </xf>
    <xf numFmtId="2" fontId="14" fillId="0" borderId="17" xfId="0" applyNumberFormat="1" applyFont="1" applyBorder="1" applyAlignment="1">
      <alignment horizontal="right" vertical="center"/>
    </xf>
    <xf numFmtId="2" fontId="14" fillId="0" borderId="17" xfId="0" applyNumberFormat="1" applyFont="1" applyBorder="1" applyAlignment="1">
      <alignment horizontal="center" vertical="center"/>
    </xf>
    <xf numFmtId="173" fontId="14" fillId="0" borderId="0" xfId="0" applyNumberFormat="1" applyFont="1" applyBorder="1" applyAlignment="1">
      <alignment horizontal="center" vertical="center"/>
    </xf>
    <xf numFmtId="173" fontId="14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 applyProtection="1">
      <alignment horizontal="left" textRotation="90"/>
      <protection hidden="1" locked="0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47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7" fillId="0" borderId="1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21" fillId="0" borderId="56" xfId="0" applyFont="1" applyBorder="1" applyAlignment="1">
      <alignment horizontal="center"/>
    </xf>
    <xf numFmtId="0" fontId="21" fillId="0" borderId="57" xfId="0" applyFont="1" applyBorder="1" applyAlignment="1">
      <alignment horizontal="center"/>
    </xf>
    <xf numFmtId="0" fontId="21" fillId="0" borderId="58" xfId="0" applyFont="1" applyBorder="1" applyAlignment="1">
      <alignment horizontal="center"/>
    </xf>
    <xf numFmtId="0" fontId="22" fillId="0" borderId="25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0" fillId="0" borderId="25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0" fontId="0" fillId="0" borderId="44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5" xfId="0" applyBorder="1" applyAlignment="1">
      <alignment horizontal="left"/>
    </xf>
    <xf numFmtId="174" fontId="0" fillId="0" borderId="15" xfId="0" applyNumberFormat="1" applyBorder="1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44" xfId="0" applyBorder="1" applyAlignment="1" quotePrefix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33" xfId="0" applyBorder="1" applyAlignment="1">
      <alignment horizontal="center"/>
    </xf>
    <xf numFmtId="0" fontId="26" fillId="0" borderId="33" xfId="0" applyFont="1" applyBorder="1" applyAlignment="1">
      <alignment horizontal="center"/>
    </xf>
    <xf numFmtId="0" fontId="0" fillId="0" borderId="45" xfId="0" applyBorder="1" applyAlignment="1">
      <alignment horizontal="center" vertical="center"/>
    </xf>
    <xf numFmtId="0" fontId="0" fillId="0" borderId="44" xfId="0" applyBorder="1" applyAlignment="1">
      <alignment horizontal="center"/>
    </xf>
    <xf numFmtId="0" fontId="0" fillId="0" borderId="59" xfId="0" applyBorder="1" applyAlignment="1">
      <alignment horizontal="center"/>
    </xf>
    <xf numFmtId="0" fontId="24" fillId="0" borderId="56" xfId="0" applyFont="1" applyBorder="1" applyAlignment="1">
      <alignment horizontal="center"/>
    </xf>
    <xf numFmtId="0" fontId="24" fillId="0" borderId="57" xfId="0" applyFont="1" applyBorder="1" applyAlignment="1">
      <alignment horizontal="center"/>
    </xf>
    <xf numFmtId="0" fontId="24" fillId="0" borderId="58" xfId="0" applyFont="1" applyBorder="1" applyAlignment="1">
      <alignment horizontal="center"/>
    </xf>
    <xf numFmtId="0" fontId="25" fillId="0" borderId="25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26" xfId="0" applyFont="1" applyBorder="1" applyAlignment="1">
      <alignment horizontal="center"/>
    </xf>
    <xf numFmtId="0" fontId="0" fillId="0" borderId="60" xfId="0" applyBorder="1" applyAlignment="1">
      <alignment horizontal="right"/>
    </xf>
    <xf numFmtId="0" fontId="0" fillId="0" borderId="33" xfId="0" applyBorder="1" applyAlignment="1">
      <alignment horizontal="right"/>
    </xf>
    <xf numFmtId="0" fontId="0" fillId="0" borderId="61" xfId="0" applyBorder="1" applyAlignment="1">
      <alignment horizontal="right"/>
    </xf>
    <xf numFmtId="0" fontId="0" fillId="0" borderId="6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43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65" xfId="0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0" fontId="0" fillId="0" borderId="43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0" fillId="0" borderId="0" xfId="0" applyFont="1" applyAlignment="1">
      <alignment horizontal="left" vertical="center" wrapText="1"/>
    </xf>
    <xf numFmtId="14" fontId="0" fillId="0" borderId="0" xfId="0" applyNumberFormat="1" applyAlignment="1">
      <alignment horizontal="left"/>
    </xf>
    <xf numFmtId="0" fontId="28" fillId="0" borderId="0" xfId="0" applyFont="1" applyAlignment="1">
      <alignment horizontal="center"/>
    </xf>
    <xf numFmtId="0" fontId="3" fillId="0" borderId="0" xfId="0" applyFont="1" applyAlignment="1">
      <alignment horizontal="center" vertical="center" textRotation="90"/>
    </xf>
    <xf numFmtId="0" fontId="10" fillId="0" borderId="44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textRotation="90" wrapText="1"/>
    </xf>
    <xf numFmtId="0" fontId="6" fillId="0" borderId="44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175" fontId="5" fillId="0" borderId="10" xfId="0" applyNumberFormat="1" applyFont="1" applyBorder="1" applyAlignment="1">
      <alignment horizontal="center" vertical="center" wrapText="1"/>
    </xf>
    <xf numFmtId="0" fontId="0" fillId="0" borderId="44" xfId="0" applyFont="1" applyBorder="1" applyAlignment="1">
      <alignment horizontal="right" vertical="center"/>
    </xf>
    <xf numFmtId="0" fontId="0" fillId="0" borderId="46" xfId="0" applyBorder="1" applyAlignment="1">
      <alignment horizontal="right" vertical="center"/>
    </xf>
    <xf numFmtId="0" fontId="0" fillId="0" borderId="15" xfId="0" applyFont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40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0" xfId="0" applyFont="1" applyAlignment="1">
      <alignment horizontal="center" vertical="center" textRotation="90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47625</xdr:colOff>
      <xdr:row>4</xdr:row>
      <xdr:rowOff>66675</xdr:rowOff>
    </xdr:from>
    <xdr:to>
      <xdr:col>23</xdr:col>
      <xdr:colOff>200025</xdr:colOff>
      <xdr:row>13</xdr:row>
      <xdr:rowOff>19050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229350" y="838200"/>
          <a:ext cx="2486025" cy="1752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(for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Office use only)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Date :_____________________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Trans ID :</a:t>
          </a:r>
        </a:p>
      </xdr:txBody>
    </xdr:sp>
    <xdr:clientData/>
  </xdr:twoCellAnchor>
  <xdr:twoCellAnchor>
    <xdr:from>
      <xdr:col>1</xdr:col>
      <xdr:colOff>85725</xdr:colOff>
      <xdr:row>64</xdr:row>
      <xdr:rowOff>85725</xdr:rowOff>
    </xdr:from>
    <xdr:to>
      <xdr:col>3</xdr:col>
      <xdr:colOff>257175</xdr:colOff>
      <xdr:row>68</xdr:row>
      <xdr:rowOff>76200</xdr:rowOff>
    </xdr:to>
    <xdr:sp>
      <xdr:nvSpPr>
        <xdr:cNvPr id="2" name="AutoShape 2"/>
        <xdr:cNvSpPr>
          <a:spLocks/>
        </xdr:cNvSpPr>
      </xdr:nvSpPr>
      <xdr:spPr>
        <a:xfrm>
          <a:off x="476250" y="12858750"/>
          <a:ext cx="933450" cy="8572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NBST/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Bank Seal</a:t>
          </a:r>
        </a:p>
      </xdr:txBody>
    </xdr:sp>
    <xdr:clientData/>
  </xdr:twoCellAnchor>
  <xdr:twoCellAnchor>
    <xdr:from>
      <xdr:col>18</xdr:col>
      <xdr:colOff>171450</xdr:colOff>
      <xdr:row>8</xdr:row>
      <xdr:rowOff>85725</xdr:rowOff>
    </xdr:from>
    <xdr:to>
      <xdr:col>23</xdr:col>
      <xdr:colOff>161925</xdr:colOff>
      <xdr:row>11</xdr:row>
      <xdr:rowOff>57150</xdr:rowOff>
    </xdr:to>
    <xdr:sp>
      <xdr:nvSpPr>
        <xdr:cNvPr id="3" name="Rectangle 3"/>
        <xdr:cNvSpPr>
          <a:spLocks/>
        </xdr:cNvSpPr>
      </xdr:nvSpPr>
      <xdr:spPr>
        <a:xfrm>
          <a:off x="7172325" y="1657350"/>
          <a:ext cx="1504950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590550</xdr:colOff>
      <xdr:row>5</xdr:row>
      <xdr:rowOff>57150</xdr:rowOff>
    </xdr:from>
    <xdr:to>
      <xdr:col>30</xdr:col>
      <xdr:colOff>342900</xdr:colOff>
      <xdr:row>13</xdr:row>
      <xdr:rowOff>95250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12430125" y="1609725"/>
          <a:ext cx="2190750" cy="1333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581025</xdr:colOff>
      <xdr:row>88</xdr:row>
      <xdr:rowOff>28575</xdr:rowOff>
    </xdr:from>
    <xdr:to>
      <xdr:col>4</xdr:col>
      <xdr:colOff>38100</xdr:colOff>
      <xdr:row>92</xdr:row>
      <xdr:rowOff>19050</xdr:rowOff>
    </xdr:to>
    <xdr:sp>
      <xdr:nvSpPr>
        <xdr:cNvPr id="2" name="AutoShape 2"/>
        <xdr:cNvSpPr>
          <a:spLocks/>
        </xdr:cNvSpPr>
      </xdr:nvSpPr>
      <xdr:spPr>
        <a:xfrm>
          <a:off x="581025" y="15287625"/>
          <a:ext cx="1466850" cy="6381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NBST/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23</xdr:col>
      <xdr:colOff>514350</xdr:colOff>
      <xdr:row>8</xdr:row>
      <xdr:rowOff>66675</xdr:rowOff>
    </xdr:from>
    <xdr:to>
      <xdr:col>25</xdr:col>
      <xdr:colOff>552450</xdr:colOff>
      <xdr:row>11</xdr:row>
      <xdr:rowOff>38100</xdr:rowOff>
    </xdr:to>
    <xdr:sp>
      <xdr:nvSpPr>
        <xdr:cNvPr id="3" name="Rectangle 3"/>
        <xdr:cNvSpPr>
          <a:spLocks/>
        </xdr:cNvSpPr>
      </xdr:nvSpPr>
      <xdr:spPr>
        <a:xfrm>
          <a:off x="10525125" y="2105025"/>
          <a:ext cx="125730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33</xdr:row>
      <xdr:rowOff>95250</xdr:rowOff>
    </xdr:from>
    <xdr:to>
      <xdr:col>1</xdr:col>
      <xdr:colOff>142875</xdr:colOff>
      <xdr:row>37</xdr:row>
      <xdr:rowOff>9525</xdr:rowOff>
    </xdr:to>
    <xdr:sp>
      <xdr:nvSpPr>
        <xdr:cNvPr id="4" name="Oval 4"/>
        <xdr:cNvSpPr>
          <a:spLocks/>
        </xdr:cNvSpPr>
      </xdr:nvSpPr>
      <xdr:spPr>
        <a:xfrm>
          <a:off x="285750" y="6448425"/>
          <a:ext cx="590550" cy="561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DDO Seal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333375</xdr:colOff>
      <xdr:row>34</xdr:row>
      <xdr:rowOff>47625</xdr:rowOff>
    </xdr:from>
    <xdr:to>
      <xdr:col>11</xdr:col>
      <xdr:colOff>257175</xdr:colOff>
      <xdr:row>37</xdr:row>
      <xdr:rowOff>142875</xdr:rowOff>
    </xdr:to>
    <xdr:sp>
      <xdr:nvSpPr>
        <xdr:cNvPr id="5" name="Oval 5"/>
        <xdr:cNvSpPr>
          <a:spLocks/>
        </xdr:cNvSpPr>
      </xdr:nvSpPr>
      <xdr:spPr>
        <a:xfrm>
          <a:off x="3962400" y="6562725"/>
          <a:ext cx="781050" cy="5810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Treasury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Seal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25">
      <selection activeCell="F7" sqref="F7:I7"/>
    </sheetView>
  </sheetViews>
  <sheetFormatPr defaultColWidth="9.140625" defaultRowHeight="12.75"/>
  <cols>
    <col min="1" max="1" width="5.28125" style="0" customWidth="1"/>
    <col min="4" max="4" width="17.421875" style="0" customWidth="1"/>
    <col min="6" max="6" width="15.00390625" style="0" customWidth="1"/>
    <col min="9" max="9" width="15.28125" style="0" customWidth="1"/>
  </cols>
  <sheetData>
    <row r="1" spans="1:9" ht="32.25" customHeight="1">
      <c r="A1" s="255" t="s">
        <v>305</v>
      </c>
      <c r="B1" s="255"/>
      <c r="C1" s="255"/>
      <c r="D1" s="255"/>
      <c r="E1" s="255"/>
      <c r="F1" s="255"/>
      <c r="G1" s="255"/>
      <c r="H1" s="255"/>
      <c r="I1" s="256"/>
    </row>
    <row r="2" spans="1:9" ht="25.5" customHeight="1">
      <c r="A2" s="209">
        <v>1</v>
      </c>
      <c r="B2" s="209" t="s">
        <v>179</v>
      </c>
      <c r="C2" s="209"/>
      <c r="D2" s="209"/>
      <c r="E2" s="209"/>
      <c r="F2" s="248" t="s">
        <v>286</v>
      </c>
      <c r="G2" s="249"/>
      <c r="H2" s="249"/>
      <c r="I2" s="250"/>
    </row>
    <row r="3" spans="1:9" ht="25.5" customHeight="1">
      <c r="A3" s="209"/>
      <c r="B3" s="209" t="s">
        <v>302</v>
      </c>
      <c r="C3" s="209"/>
      <c r="D3" s="209"/>
      <c r="E3" s="209"/>
      <c r="F3" s="258" t="s">
        <v>303</v>
      </c>
      <c r="G3" s="249"/>
      <c r="H3" s="249"/>
      <c r="I3" s="250"/>
    </row>
    <row r="4" spans="1:9" ht="25.5" customHeight="1">
      <c r="A4" s="209"/>
      <c r="B4" s="209" t="s">
        <v>265</v>
      </c>
      <c r="C4" s="209"/>
      <c r="D4" s="209"/>
      <c r="E4" s="209"/>
      <c r="F4" s="248" t="s">
        <v>287</v>
      </c>
      <c r="G4" s="249"/>
      <c r="H4" s="249"/>
      <c r="I4" s="250"/>
    </row>
    <row r="5" spans="1:9" ht="25.5" customHeight="1">
      <c r="A5" s="209"/>
      <c r="B5" s="209" t="s">
        <v>184</v>
      </c>
      <c r="C5" s="209"/>
      <c r="D5" s="209"/>
      <c r="E5" s="209"/>
      <c r="F5" s="248" t="s">
        <v>299</v>
      </c>
      <c r="G5" s="249"/>
      <c r="H5" s="249"/>
      <c r="I5" s="250"/>
    </row>
    <row r="6" spans="1:9" ht="25.5" customHeight="1">
      <c r="A6" s="209"/>
      <c r="B6" s="209" t="s">
        <v>268</v>
      </c>
      <c r="C6" s="209"/>
      <c r="D6" s="209"/>
      <c r="E6" s="209"/>
      <c r="F6" s="248" t="s">
        <v>288</v>
      </c>
      <c r="G6" s="249"/>
      <c r="H6" s="249"/>
      <c r="I6" s="250"/>
    </row>
    <row r="7" spans="1:9" ht="25.5" customHeight="1">
      <c r="A7" s="209">
        <v>2</v>
      </c>
      <c r="B7" s="209" t="s">
        <v>180</v>
      </c>
      <c r="C7" s="209"/>
      <c r="D7" s="209"/>
      <c r="E7" s="209">
        <v>1</v>
      </c>
      <c r="F7" s="248" t="s">
        <v>289</v>
      </c>
      <c r="G7" s="249"/>
      <c r="H7" s="249"/>
      <c r="I7" s="250"/>
    </row>
    <row r="8" spans="1:9" ht="25.5" customHeight="1">
      <c r="A8" s="209"/>
      <c r="B8" s="257" t="s">
        <v>284</v>
      </c>
      <c r="C8" s="257"/>
      <c r="D8" s="257"/>
      <c r="E8" s="257"/>
      <c r="F8" s="248" t="s">
        <v>290</v>
      </c>
      <c r="G8" s="249"/>
      <c r="H8" s="249"/>
      <c r="I8" s="250"/>
    </row>
    <row r="9" spans="1:9" ht="25.5" customHeight="1">
      <c r="A9" s="209"/>
      <c r="B9" s="209"/>
      <c r="C9" s="209"/>
      <c r="D9" s="209"/>
      <c r="E9" s="209">
        <v>2</v>
      </c>
      <c r="F9" s="248" t="s">
        <v>291</v>
      </c>
      <c r="G9" s="249"/>
      <c r="H9" s="249"/>
      <c r="I9" s="250"/>
    </row>
    <row r="10" spans="1:9" ht="25.5" customHeight="1">
      <c r="A10" s="209"/>
      <c r="B10" s="257" t="s">
        <v>285</v>
      </c>
      <c r="C10" s="257"/>
      <c r="D10" s="257"/>
      <c r="E10" s="257"/>
      <c r="F10" s="248" t="s">
        <v>292</v>
      </c>
      <c r="G10" s="249"/>
      <c r="H10" s="249"/>
      <c r="I10" s="250"/>
    </row>
    <row r="11" spans="1:9" ht="25.5" customHeight="1">
      <c r="A11" s="209">
        <v>3</v>
      </c>
      <c r="B11" s="209" t="s">
        <v>304</v>
      </c>
      <c r="C11" s="209"/>
      <c r="D11" s="209"/>
      <c r="E11" s="209"/>
      <c r="F11" s="248">
        <v>7200</v>
      </c>
      <c r="G11" s="249"/>
      <c r="H11" s="249"/>
      <c r="I11" s="250"/>
    </row>
    <row r="12" spans="1:9" ht="25.5" customHeight="1">
      <c r="A12" s="209">
        <v>4</v>
      </c>
      <c r="B12" s="209" t="s">
        <v>267</v>
      </c>
      <c r="C12" s="209"/>
      <c r="D12" s="209"/>
      <c r="E12" s="209"/>
      <c r="F12" s="248" t="s">
        <v>293</v>
      </c>
      <c r="G12" s="249"/>
      <c r="H12" s="249"/>
      <c r="I12" s="250"/>
    </row>
    <row r="13" spans="1:9" ht="25.5" customHeight="1">
      <c r="A13" s="209"/>
      <c r="B13" s="209" t="s">
        <v>269</v>
      </c>
      <c r="C13" s="209"/>
      <c r="D13" s="209"/>
      <c r="E13" s="209"/>
      <c r="F13" s="248" t="s">
        <v>194</v>
      </c>
      <c r="G13" s="249"/>
      <c r="H13" s="249"/>
      <c r="I13" s="250"/>
    </row>
    <row r="14" spans="1:9" ht="25.5" customHeight="1">
      <c r="A14" s="209"/>
      <c r="B14" s="209" t="s">
        <v>270</v>
      </c>
      <c r="C14" s="209"/>
      <c r="D14" s="209"/>
      <c r="E14" s="209"/>
      <c r="F14" s="248" t="s">
        <v>294</v>
      </c>
      <c r="G14" s="249"/>
      <c r="H14" s="249"/>
      <c r="I14" s="250"/>
    </row>
    <row r="15" spans="1:9" ht="25.5" customHeight="1">
      <c r="A15" s="209">
        <v>3</v>
      </c>
      <c r="B15" s="209" t="s">
        <v>4</v>
      </c>
      <c r="C15" s="209"/>
      <c r="D15" s="209"/>
      <c r="E15" s="209"/>
      <c r="F15" s="248" t="s">
        <v>295</v>
      </c>
      <c r="G15" s="249"/>
      <c r="H15" s="249"/>
      <c r="I15" s="250"/>
    </row>
    <row r="16" spans="1:9" ht="25.5" customHeight="1">
      <c r="A16" s="209"/>
      <c r="B16" s="209" t="s">
        <v>271</v>
      </c>
      <c r="C16" s="209"/>
      <c r="D16" s="209"/>
      <c r="E16" s="209"/>
      <c r="F16" s="248" t="s">
        <v>296</v>
      </c>
      <c r="G16" s="249"/>
      <c r="H16" s="249"/>
      <c r="I16" s="250"/>
    </row>
    <row r="17" spans="1:9" s="1" customFormat="1" ht="46.5" customHeight="1">
      <c r="A17" s="210"/>
      <c r="B17" s="210"/>
      <c r="C17" s="210"/>
      <c r="D17" s="210"/>
      <c r="E17" s="210" t="s">
        <v>181</v>
      </c>
      <c r="F17" s="221" t="s">
        <v>314</v>
      </c>
      <c r="G17" s="221" t="s">
        <v>306</v>
      </c>
      <c r="H17" s="221" t="s">
        <v>307</v>
      </c>
      <c r="I17" s="221" t="s">
        <v>308</v>
      </c>
    </row>
    <row r="18" spans="1:9" ht="23.25" customHeight="1">
      <c r="A18" s="209">
        <v>4</v>
      </c>
      <c r="B18" s="209" t="s">
        <v>181</v>
      </c>
      <c r="C18" s="209"/>
      <c r="D18" s="209" t="str">
        <f>F7</f>
        <v>K. TEJASWINI</v>
      </c>
      <c r="E18" s="209" t="s">
        <v>272</v>
      </c>
      <c r="F18" s="222" t="s">
        <v>290</v>
      </c>
      <c r="G18" s="223" t="s">
        <v>325</v>
      </c>
      <c r="H18" s="223">
        <v>1200</v>
      </c>
      <c r="I18" s="223">
        <v>1000</v>
      </c>
    </row>
    <row r="19" spans="1:9" ht="23.25" customHeight="1">
      <c r="A19" s="209"/>
      <c r="B19" s="209"/>
      <c r="C19" s="209"/>
      <c r="D19" s="209" t="str">
        <f>F7</f>
        <v>K. TEJASWINI</v>
      </c>
      <c r="E19" s="209" t="s">
        <v>273</v>
      </c>
      <c r="F19" s="222" t="s">
        <v>297</v>
      </c>
      <c r="G19" s="223" t="s">
        <v>326</v>
      </c>
      <c r="H19" s="223">
        <v>1300</v>
      </c>
      <c r="I19" s="223">
        <v>1000</v>
      </c>
    </row>
    <row r="20" spans="1:9" ht="23.25" customHeight="1">
      <c r="A20" s="209"/>
      <c r="B20" s="209"/>
      <c r="C20" s="209"/>
      <c r="D20" s="209" t="str">
        <f>F9</f>
        <v>K. SAI CHAITANYA</v>
      </c>
      <c r="E20" s="209" t="s">
        <v>272</v>
      </c>
      <c r="F20" s="222" t="s">
        <v>298</v>
      </c>
      <c r="G20" s="223" t="s">
        <v>325</v>
      </c>
      <c r="H20" s="223">
        <v>1200</v>
      </c>
      <c r="I20" s="223">
        <v>1000</v>
      </c>
    </row>
    <row r="21" spans="1:9" ht="23.25" customHeight="1">
      <c r="A21" s="209">
        <v>5</v>
      </c>
      <c r="B21" s="209" t="s">
        <v>181</v>
      </c>
      <c r="C21" s="209"/>
      <c r="D21" s="209" t="str">
        <f>F9</f>
        <v>K. SAI CHAITANYA</v>
      </c>
      <c r="E21" s="209" t="s">
        <v>273</v>
      </c>
      <c r="F21" s="224" t="s">
        <v>292</v>
      </c>
      <c r="G21" s="225" t="s">
        <v>326</v>
      </c>
      <c r="H21" s="225">
        <v>1500</v>
      </c>
      <c r="I21" s="225">
        <v>1000</v>
      </c>
    </row>
    <row r="22" spans="1:9" ht="23.25" customHeight="1">
      <c r="A22" s="209"/>
      <c r="B22" s="209"/>
      <c r="C22" s="209"/>
      <c r="D22" s="209"/>
      <c r="E22" s="209"/>
      <c r="F22" s="251" t="s">
        <v>8</v>
      </c>
      <c r="G22" s="252"/>
      <c r="H22" s="253"/>
      <c r="I22" s="225">
        <f>SUM(I18:I21)</f>
        <v>4000</v>
      </c>
    </row>
    <row r="23" spans="1:9" ht="23.25" customHeight="1">
      <c r="A23" s="209"/>
      <c r="B23" s="209"/>
      <c r="C23" s="209"/>
      <c r="D23" s="209"/>
      <c r="E23" s="209"/>
      <c r="F23" s="226"/>
      <c r="G23" s="227"/>
      <c r="H23" s="228"/>
      <c r="I23" s="225"/>
    </row>
    <row r="24" spans="1:9" ht="23.25" customHeight="1">
      <c r="A24" s="260" t="s">
        <v>327</v>
      </c>
      <c r="B24" s="260"/>
      <c r="C24" s="260"/>
      <c r="D24" s="260"/>
      <c r="E24" s="261"/>
      <c r="F24" s="251" t="s">
        <v>328</v>
      </c>
      <c r="G24" s="252"/>
      <c r="H24" s="252"/>
      <c r="I24" s="253"/>
    </row>
    <row r="25" spans="1:9" ht="23.25" customHeight="1">
      <c r="A25" s="260" t="s">
        <v>329</v>
      </c>
      <c r="B25" s="260"/>
      <c r="C25" s="260"/>
      <c r="D25" s="260"/>
      <c r="E25" s="261"/>
      <c r="F25" s="251" t="s">
        <v>330</v>
      </c>
      <c r="G25" s="252"/>
      <c r="H25" s="252"/>
      <c r="I25" s="253"/>
    </row>
    <row r="26" spans="1:9" ht="25.5" customHeight="1">
      <c r="A26" s="259" t="s">
        <v>309</v>
      </c>
      <c r="B26" s="259"/>
      <c r="C26" s="259"/>
      <c r="D26" s="259"/>
      <c r="E26" s="259"/>
      <c r="F26" s="259"/>
      <c r="G26" s="259"/>
      <c r="H26" s="259"/>
      <c r="I26" s="259"/>
    </row>
    <row r="27" spans="1:9" ht="25.5" customHeight="1">
      <c r="A27" s="211">
        <v>7</v>
      </c>
      <c r="B27" s="241" t="s">
        <v>312</v>
      </c>
      <c r="C27" s="242"/>
      <c r="D27" s="242"/>
      <c r="E27" s="243"/>
      <c r="F27" s="244" t="s">
        <v>316</v>
      </c>
      <c r="G27" s="244"/>
      <c r="H27" s="244"/>
      <c r="I27" s="244"/>
    </row>
    <row r="28" spans="1:9" ht="25.5" customHeight="1">
      <c r="A28" s="211">
        <v>8</v>
      </c>
      <c r="B28" s="241" t="s">
        <v>313</v>
      </c>
      <c r="C28" s="242"/>
      <c r="D28" s="242"/>
      <c r="E28" s="243"/>
      <c r="F28" s="244" t="s">
        <v>316</v>
      </c>
      <c r="G28" s="244"/>
      <c r="H28" s="244"/>
      <c r="I28" s="244"/>
    </row>
    <row r="29" spans="1:9" ht="25.5" customHeight="1">
      <c r="A29" s="211"/>
      <c r="B29" s="241" t="s">
        <v>311</v>
      </c>
      <c r="C29" s="242"/>
      <c r="D29" s="242"/>
      <c r="E29" s="243"/>
      <c r="F29" s="245" t="s">
        <v>316</v>
      </c>
      <c r="G29" s="246"/>
      <c r="H29" s="246"/>
      <c r="I29" s="247"/>
    </row>
    <row r="30" spans="1:9" ht="25.5" customHeight="1">
      <c r="A30" s="211">
        <v>9</v>
      </c>
      <c r="B30" s="241" t="s">
        <v>310</v>
      </c>
      <c r="C30" s="242"/>
      <c r="D30" s="242"/>
      <c r="E30" s="243"/>
      <c r="F30" s="268" t="s">
        <v>113</v>
      </c>
      <c r="G30" s="246"/>
      <c r="H30" s="246"/>
      <c r="I30" s="247"/>
    </row>
    <row r="31" spans="1:9" ht="25.5" customHeight="1">
      <c r="A31" s="211">
        <v>10</v>
      </c>
      <c r="B31" s="241" t="s">
        <v>182</v>
      </c>
      <c r="C31" s="242"/>
      <c r="D31" s="242"/>
      <c r="E31" s="243"/>
      <c r="F31" s="244">
        <v>10957123456</v>
      </c>
      <c r="G31" s="244"/>
      <c r="H31" s="244"/>
      <c r="I31" s="244"/>
    </row>
    <row r="32" spans="1:9" ht="25.5" customHeight="1">
      <c r="A32" s="211">
        <v>11</v>
      </c>
      <c r="B32" s="241" t="s">
        <v>321</v>
      </c>
      <c r="C32" s="242"/>
      <c r="D32" s="242"/>
      <c r="E32" s="243"/>
      <c r="F32" s="244" t="s">
        <v>322</v>
      </c>
      <c r="G32" s="244"/>
      <c r="H32" s="244"/>
      <c r="I32" s="244"/>
    </row>
    <row r="33" spans="1:9" ht="25.5" customHeight="1">
      <c r="A33" s="211">
        <v>12</v>
      </c>
      <c r="B33" s="241" t="s">
        <v>262</v>
      </c>
      <c r="C33" s="242"/>
      <c r="D33" s="242"/>
      <c r="E33" s="243"/>
      <c r="F33" s="244" t="s">
        <v>323</v>
      </c>
      <c r="G33" s="244"/>
      <c r="H33" s="244"/>
      <c r="I33" s="244"/>
    </row>
    <row r="34" spans="1:9" ht="25.5" customHeight="1">
      <c r="A34" s="211">
        <v>13</v>
      </c>
      <c r="B34" s="241" t="s">
        <v>324</v>
      </c>
      <c r="C34" s="242"/>
      <c r="D34" s="242"/>
      <c r="E34" s="243"/>
      <c r="F34" s="254">
        <v>40561</v>
      </c>
      <c r="G34" s="244"/>
      <c r="H34" s="244"/>
      <c r="I34" s="244"/>
    </row>
    <row r="35" spans="1:9" ht="25.5" customHeight="1">
      <c r="A35" s="211">
        <v>14</v>
      </c>
      <c r="B35" s="241" t="s">
        <v>104</v>
      </c>
      <c r="C35" s="242"/>
      <c r="D35" s="242"/>
      <c r="E35" s="243"/>
      <c r="F35" s="229" t="s">
        <v>339</v>
      </c>
      <c r="G35" s="230">
        <v>7</v>
      </c>
      <c r="H35" s="230">
        <v>0</v>
      </c>
      <c r="I35" s="230">
        <v>1</v>
      </c>
    </row>
    <row r="36" spans="1:9" ht="25.5" customHeight="1">
      <c r="A36" s="211"/>
      <c r="B36" s="241" t="s">
        <v>341</v>
      </c>
      <c r="C36" s="242"/>
      <c r="D36" s="242"/>
      <c r="E36" s="243"/>
      <c r="F36" s="265" t="s">
        <v>342</v>
      </c>
      <c r="G36" s="266"/>
      <c r="H36" s="266"/>
      <c r="I36" s="267"/>
    </row>
    <row r="37" spans="1:9" ht="25.5" customHeight="1">
      <c r="A37" s="211"/>
      <c r="B37" s="241" t="s">
        <v>332</v>
      </c>
      <c r="C37" s="242"/>
      <c r="D37" s="242"/>
      <c r="E37" s="243"/>
      <c r="F37" s="262" t="s">
        <v>340</v>
      </c>
      <c r="G37" s="263"/>
      <c r="H37" s="263"/>
      <c r="I37" s="264"/>
    </row>
    <row r="38" spans="1:9" ht="25.5" customHeight="1">
      <c r="A38" s="211">
        <v>15</v>
      </c>
      <c r="B38" s="241" t="s">
        <v>333</v>
      </c>
      <c r="C38" s="242"/>
      <c r="D38" s="242"/>
      <c r="E38" s="243"/>
      <c r="F38" s="229">
        <v>2</v>
      </c>
      <c r="G38" s="229">
        <v>2</v>
      </c>
      <c r="H38" s="229">
        <v>0</v>
      </c>
      <c r="I38" s="229">
        <v>2</v>
      </c>
    </row>
    <row r="39" spans="2:9" ht="22.5" customHeight="1">
      <c r="B39" s="241" t="s">
        <v>334</v>
      </c>
      <c r="C39" s="242"/>
      <c r="D39" s="242"/>
      <c r="E39" s="243"/>
      <c r="F39" s="231"/>
      <c r="G39" s="231"/>
      <c r="H39" s="229">
        <v>0</v>
      </c>
      <c r="I39" s="229">
        <v>1</v>
      </c>
    </row>
    <row r="40" spans="2:9" ht="20.25" customHeight="1">
      <c r="B40" s="241" t="s">
        <v>335</v>
      </c>
      <c r="C40" s="242"/>
      <c r="D40" s="242"/>
      <c r="E40" s="243"/>
      <c r="F40" s="232"/>
      <c r="G40" s="229">
        <v>1</v>
      </c>
      <c r="H40" s="229">
        <v>0</v>
      </c>
      <c r="I40" s="229">
        <v>3</v>
      </c>
    </row>
    <row r="41" spans="2:9" ht="22.5" customHeight="1">
      <c r="B41" s="241" t="s">
        <v>336</v>
      </c>
      <c r="C41" s="242"/>
      <c r="D41" s="242"/>
      <c r="E41" s="243"/>
      <c r="F41" s="232"/>
      <c r="G41" s="232"/>
      <c r="H41" s="233" t="s">
        <v>36</v>
      </c>
      <c r="I41" s="233" t="s">
        <v>36</v>
      </c>
    </row>
    <row r="42" spans="2:9" ht="19.5" customHeight="1">
      <c r="B42" s="241" t="s">
        <v>337</v>
      </c>
      <c r="C42" s="242"/>
      <c r="D42" s="242"/>
      <c r="E42" s="243"/>
      <c r="F42" s="232"/>
      <c r="G42" s="232"/>
      <c r="H42" s="233">
        <v>0</v>
      </c>
      <c r="I42" s="233">
        <v>5</v>
      </c>
    </row>
    <row r="43" spans="2:9" ht="19.5" customHeight="1">
      <c r="B43" s="241" t="s">
        <v>338</v>
      </c>
      <c r="C43" s="242"/>
      <c r="D43" s="242"/>
      <c r="E43" s="243"/>
      <c r="F43" s="232"/>
      <c r="G43" s="233">
        <v>0</v>
      </c>
      <c r="H43" s="233">
        <v>1</v>
      </c>
      <c r="I43" s="233">
        <v>0</v>
      </c>
    </row>
  </sheetData>
  <sheetProtection password="D5B1" sheet="1" insertColumns="0" insertRows="0" insertHyperlinks="0" deleteColumns="0" deleteRows="0" sort="0" pivotTables="0"/>
  <mergeCells count="51">
    <mergeCell ref="F37:I37"/>
    <mergeCell ref="B36:E36"/>
    <mergeCell ref="F36:I36"/>
    <mergeCell ref="F16:I16"/>
    <mergeCell ref="B31:E31"/>
    <mergeCell ref="B29:E29"/>
    <mergeCell ref="F30:I30"/>
    <mergeCell ref="B27:E27"/>
    <mergeCell ref="B28:E28"/>
    <mergeCell ref="F22:H22"/>
    <mergeCell ref="A24:E24"/>
    <mergeCell ref="A25:E25"/>
    <mergeCell ref="F7:I7"/>
    <mergeCell ref="F8:I8"/>
    <mergeCell ref="F9:I9"/>
    <mergeCell ref="F15:I15"/>
    <mergeCell ref="A1:I1"/>
    <mergeCell ref="B8:E8"/>
    <mergeCell ref="B10:E10"/>
    <mergeCell ref="F3:I3"/>
    <mergeCell ref="F2:I2"/>
    <mergeCell ref="F4:I4"/>
    <mergeCell ref="F5:I5"/>
    <mergeCell ref="F6:I6"/>
    <mergeCell ref="F10:I10"/>
    <mergeCell ref="B34:E34"/>
    <mergeCell ref="F34:I34"/>
    <mergeCell ref="B32:E32"/>
    <mergeCell ref="F32:I32"/>
    <mergeCell ref="B33:E33"/>
    <mergeCell ref="F33:I33"/>
    <mergeCell ref="F28:I28"/>
    <mergeCell ref="F29:I29"/>
    <mergeCell ref="F31:I31"/>
    <mergeCell ref="F11:I11"/>
    <mergeCell ref="F12:I12"/>
    <mergeCell ref="F24:I24"/>
    <mergeCell ref="F25:I25"/>
    <mergeCell ref="A26:I26"/>
    <mergeCell ref="F14:I14"/>
    <mergeCell ref="F13:I13"/>
    <mergeCell ref="B30:E30"/>
    <mergeCell ref="F27:I27"/>
    <mergeCell ref="B43:E43"/>
    <mergeCell ref="B39:E39"/>
    <mergeCell ref="B40:E40"/>
    <mergeCell ref="B41:E41"/>
    <mergeCell ref="B42:E42"/>
    <mergeCell ref="B35:E35"/>
    <mergeCell ref="B38:E38"/>
    <mergeCell ref="B37:E37"/>
  </mergeCells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64"/>
  <sheetViews>
    <sheetView zoomScalePageLayoutView="0" workbookViewId="0" topLeftCell="A1">
      <selection activeCell="F11" sqref="F11"/>
    </sheetView>
  </sheetViews>
  <sheetFormatPr defaultColWidth="9.140625" defaultRowHeight="12.75"/>
  <cols>
    <col min="1" max="1" width="4.421875" style="0" customWidth="1"/>
  </cols>
  <sheetData>
    <row r="1" spans="1:10" ht="19.5" customHeight="1">
      <c r="A1" s="372" t="s">
        <v>226</v>
      </c>
      <c r="B1" s="372"/>
      <c r="C1" s="372"/>
      <c r="D1" s="372"/>
      <c r="E1" s="372"/>
      <c r="F1" s="372"/>
      <c r="G1" s="372"/>
      <c r="H1" s="372"/>
      <c r="I1" s="372"/>
      <c r="J1" s="372"/>
    </row>
    <row r="2" spans="1:10" ht="12.75">
      <c r="A2" s="372" t="s">
        <v>331</v>
      </c>
      <c r="B2" s="372"/>
      <c r="C2" s="372"/>
      <c r="D2" s="372"/>
      <c r="E2" s="372"/>
      <c r="F2" s="372"/>
      <c r="G2" s="372"/>
      <c r="H2" s="372"/>
      <c r="I2" s="372"/>
      <c r="J2" s="372"/>
    </row>
    <row r="3" spans="1:10" ht="12.75">
      <c r="A3" s="197"/>
      <c r="B3" s="197"/>
      <c r="C3" s="197"/>
      <c r="D3" s="197"/>
      <c r="E3" s="197"/>
      <c r="F3" s="197"/>
      <c r="G3" s="197"/>
      <c r="H3" s="197"/>
      <c r="I3" s="197"/>
      <c r="J3" s="197"/>
    </row>
    <row r="4" spans="1:6" ht="12.75">
      <c r="A4">
        <v>1</v>
      </c>
      <c r="B4" t="s">
        <v>227</v>
      </c>
      <c r="F4" t="str">
        <f>WORKSHEET!F9</f>
        <v>K. SAI CHAITANYA</v>
      </c>
    </row>
    <row r="6" spans="1:2" ht="12.75">
      <c r="A6" t="s">
        <v>231</v>
      </c>
      <c r="B6" t="s">
        <v>228</v>
      </c>
    </row>
    <row r="7" spans="2:6" ht="12.75">
      <c r="B7" t="s">
        <v>229</v>
      </c>
      <c r="F7" t="str">
        <f>WORKSHEET!F10</f>
        <v>III</v>
      </c>
    </row>
    <row r="9" spans="1:2" ht="12.75">
      <c r="A9" s="164" t="s">
        <v>230</v>
      </c>
      <c r="B9" t="s">
        <v>232</v>
      </c>
    </row>
    <row r="10" spans="2:6" ht="12.75">
      <c r="B10" t="s">
        <v>233</v>
      </c>
      <c r="F10" t="s">
        <v>354</v>
      </c>
    </row>
    <row r="11" ht="12.75">
      <c r="B11" t="s">
        <v>234</v>
      </c>
    </row>
    <row r="13" spans="1:6" ht="12.75">
      <c r="A13" s="164">
        <v>3</v>
      </c>
      <c r="B13" t="s">
        <v>235</v>
      </c>
      <c r="F13" t="str">
        <f>WORKSHEET!F2</f>
        <v>K. VENKATESWARLU</v>
      </c>
    </row>
    <row r="15" spans="1:6" ht="12.75">
      <c r="A15" s="164">
        <v>4</v>
      </c>
      <c r="B15" t="s">
        <v>236</v>
      </c>
      <c r="F15" t="str">
        <f>WORKSHEET!F2</f>
        <v>K. VENKATESWARLU</v>
      </c>
    </row>
    <row r="16" spans="2:6" ht="12.75">
      <c r="B16" t="s">
        <v>237</v>
      </c>
      <c r="F16" t="str">
        <f>WORKSHEET!F4</f>
        <v>SGT</v>
      </c>
    </row>
    <row r="17" spans="2:6" ht="12.75">
      <c r="B17" t="s">
        <v>238</v>
      </c>
      <c r="F17" t="s">
        <v>266</v>
      </c>
    </row>
    <row r="18" ht="12.75">
      <c r="B18" t="s">
        <v>239</v>
      </c>
    </row>
    <row r="20" spans="1:6" ht="12.75">
      <c r="A20">
        <v>5</v>
      </c>
      <c r="B20" t="s">
        <v>240</v>
      </c>
      <c r="F20">
        <f>WORKSHEET!F11</f>
        <v>7200</v>
      </c>
    </row>
    <row r="22" spans="1:6" ht="12.75">
      <c r="A22">
        <v>6</v>
      </c>
      <c r="B22" t="s">
        <v>241</v>
      </c>
      <c r="F22">
        <f>WORKSHEET!I20</f>
        <v>1000</v>
      </c>
    </row>
    <row r="24" spans="1:2" ht="12.75">
      <c r="A24">
        <v>7</v>
      </c>
      <c r="B24" t="s">
        <v>242</v>
      </c>
    </row>
    <row r="26" ht="12.75">
      <c r="F26" t="s">
        <v>243</v>
      </c>
    </row>
    <row r="28" spans="2:3" ht="12.75">
      <c r="B28" t="s">
        <v>245</v>
      </c>
      <c r="C28" t="str">
        <f>WORKSHEET!F6</f>
        <v>BASAVANNAPALEM</v>
      </c>
    </row>
    <row r="30" spans="2:7" ht="12.75">
      <c r="B30" t="s">
        <v>246</v>
      </c>
      <c r="C30" s="199" t="str">
        <f>WORKSHEET!F12</f>
        <v>20-10-2008</v>
      </c>
      <c r="G30" t="s">
        <v>244</v>
      </c>
    </row>
    <row r="32" spans="1:10" ht="12.75">
      <c r="A32" s="373" t="s">
        <v>247</v>
      </c>
      <c r="B32" s="373"/>
      <c r="C32" s="373"/>
      <c r="D32" s="373"/>
      <c r="E32" s="373"/>
      <c r="F32" s="373"/>
      <c r="G32" s="373"/>
      <c r="H32" s="373"/>
      <c r="I32" s="373"/>
      <c r="J32" s="373"/>
    </row>
    <row r="33" ht="12.75">
      <c r="B33" t="s">
        <v>248</v>
      </c>
    </row>
    <row r="35" spans="2:6" ht="12.75">
      <c r="B35" s="78" t="str">
        <f>WORKSHEET!F5</f>
        <v>MPPS,BASAVANNAPALEM, MADDIPADU MANDAL</v>
      </c>
      <c r="C35" s="78"/>
      <c r="D35" s="78" t="str">
        <f>WORKSHEET!F6</f>
        <v>BASAVANNAPALEM</v>
      </c>
      <c r="E35" s="78"/>
      <c r="F35" t="s">
        <v>249</v>
      </c>
    </row>
    <row r="36" spans="2:5" ht="12.75">
      <c r="B36" s="46"/>
      <c r="C36" s="46"/>
      <c r="D36" s="46"/>
      <c r="E36" s="46"/>
    </row>
    <row r="37" spans="2:5" ht="12.75">
      <c r="B37" s="46" t="s">
        <v>245</v>
      </c>
      <c r="C37" s="200" t="str">
        <f>WORKSHEET!F14</f>
        <v>MADDIPADU</v>
      </c>
      <c r="D37" s="46"/>
      <c r="E37" s="46"/>
    </row>
    <row r="38" spans="2:5" ht="12.75">
      <c r="B38" s="46"/>
      <c r="C38" s="200"/>
      <c r="D38" s="46"/>
      <c r="E38" s="46"/>
    </row>
    <row r="39" spans="2:10" ht="12.75">
      <c r="B39" s="46" t="s">
        <v>246</v>
      </c>
      <c r="C39" s="200" t="str">
        <f>C30</f>
        <v>20-10-2008</v>
      </c>
      <c r="D39" s="46"/>
      <c r="E39" s="46"/>
      <c r="G39" s="372" t="s">
        <v>253</v>
      </c>
      <c r="H39" s="372"/>
      <c r="I39" s="372"/>
      <c r="J39" s="372"/>
    </row>
    <row r="41" spans="1:10" ht="12.75">
      <c r="A41" s="373" t="s">
        <v>250</v>
      </c>
      <c r="B41" s="373"/>
      <c r="C41" s="373"/>
      <c r="D41" s="373"/>
      <c r="E41" s="373"/>
      <c r="F41" s="373"/>
      <c r="G41" s="373"/>
      <c r="H41" s="373"/>
      <c r="I41" s="373"/>
      <c r="J41" s="373"/>
    </row>
    <row r="43" ht="12.75">
      <c r="B43" t="s">
        <v>251</v>
      </c>
    </row>
    <row r="45" spans="2:3" ht="12.75">
      <c r="B45" t="s">
        <v>252</v>
      </c>
      <c r="C45" s="199" t="str">
        <f>C37</f>
        <v>MADDIPADU</v>
      </c>
    </row>
    <row r="46" ht="12.75">
      <c r="C46" s="199"/>
    </row>
    <row r="47" spans="2:10" ht="12.75">
      <c r="B47" t="s">
        <v>107</v>
      </c>
      <c r="C47" s="199" t="str">
        <f>C39</f>
        <v>20-10-2008</v>
      </c>
      <c r="G47" s="372" t="s">
        <v>254</v>
      </c>
      <c r="H47" s="372"/>
      <c r="I47" s="372"/>
      <c r="J47" s="372"/>
    </row>
    <row r="49" spans="1:10" ht="12.75">
      <c r="A49" s="373" t="s">
        <v>255</v>
      </c>
      <c r="B49" s="373"/>
      <c r="C49" s="373"/>
      <c r="D49" s="373"/>
      <c r="E49" s="373"/>
      <c r="F49" s="373"/>
      <c r="G49" s="373"/>
      <c r="H49" s="373"/>
      <c r="I49" s="373"/>
      <c r="J49" s="373"/>
    </row>
    <row r="51" spans="2:10" ht="12.75">
      <c r="B51" t="s">
        <v>256</v>
      </c>
      <c r="D51" s="78" t="str">
        <f>WORKSHEET!F7</f>
        <v>K. TEJASWINI</v>
      </c>
      <c r="E51" s="78"/>
      <c r="F51" s="78"/>
      <c r="G51" t="s">
        <v>257</v>
      </c>
      <c r="H51" s="78" t="str">
        <f>WORKSHEET!F2</f>
        <v>K. VENKATESWARLU</v>
      </c>
      <c r="I51" s="78"/>
      <c r="J51" s="78"/>
    </row>
    <row r="53" spans="2:10" ht="12.75">
      <c r="B53" t="s">
        <v>258</v>
      </c>
      <c r="E53" s="78" t="str">
        <f>WORKSHEET!G20</f>
        <v>2009-10</v>
      </c>
      <c r="F53" t="s">
        <v>259</v>
      </c>
      <c r="I53" s="78" t="str">
        <f>WORKSHEET!F20</f>
        <v>II</v>
      </c>
      <c r="J53" s="78"/>
    </row>
    <row r="55" spans="2:7" ht="12.75">
      <c r="B55" t="s">
        <v>260</v>
      </c>
      <c r="E55" s="198">
        <f>WORKSHEET!H20</f>
        <v>1200</v>
      </c>
      <c r="F55" s="78"/>
      <c r="G55" t="s">
        <v>261</v>
      </c>
    </row>
    <row r="57" spans="2:6" ht="12.75">
      <c r="B57" t="s">
        <v>262</v>
      </c>
      <c r="C57" s="78" t="str">
        <f>WORKSHEET!F16</f>
        <v>1740/A4/2005</v>
      </c>
      <c r="D57" s="78"/>
      <c r="E57" s="78"/>
      <c r="F57" s="78"/>
    </row>
    <row r="59" ht="12.75">
      <c r="B59" t="s">
        <v>263</v>
      </c>
    </row>
    <row r="62" ht="12.75">
      <c r="B62" t="s">
        <v>245</v>
      </c>
    </row>
    <row r="64" spans="2:10" ht="12.75">
      <c r="B64" t="s">
        <v>246</v>
      </c>
      <c r="G64" s="372" t="s">
        <v>264</v>
      </c>
      <c r="H64" s="372"/>
      <c r="I64" s="372"/>
      <c r="J64" s="372"/>
    </row>
  </sheetData>
  <sheetProtection password="D5B1" sheet="1" insertColumns="0" insertRows="0" insertHyperlinks="0" deleteColumns="0" deleteRows="0" sort="0" pivotTables="0"/>
  <mergeCells count="8">
    <mergeCell ref="A1:J1"/>
    <mergeCell ref="A2:J2"/>
    <mergeCell ref="A49:J49"/>
    <mergeCell ref="G64:J64"/>
    <mergeCell ref="A32:J32"/>
    <mergeCell ref="A41:J41"/>
    <mergeCell ref="G39:J39"/>
    <mergeCell ref="G47:J47"/>
  </mergeCells>
  <printOptions/>
  <pageMargins left="0.75" right="0.75" top="1" bottom="1" header="0.5" footer="0.5"/>
  <pageSetup horizontalDpi="600" verticalDpi="600" orientation="portrait" paperSize="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64"/>
  <sheetViews>
    <sheetView zoomScalePageLayoutView="0" workbookViewId="0" topLeftCell="A1">
      <selection activeCell="F7" sqref="F7"/>
    </sheetView>
  </sheetViews>
  <sheetFormatPr defaultColWidth="9.140625" defaultRowHeight="12.75"/>
  <cols>
    <col min="1" max="1" width="4.421875" style="0" customWidth="1"/>
  </cols>
  <sheetData>
    <row r="1" spans="1:10" ht="19.5" customHeight="1">
      <c r="A1" s="372" t="s">
        <v>226</v>
      </c>
      <c r="B1" s="372"/>
      <c r="C1" s="372"/>
      <c r="D1" s="372"/>
      <c r="E1" s="372"/>
      <c r="F1" s="372"/>
      <c r="G1" s="372"/>
      <c r="H1" s="372"/>
      <c r="I1" s="372"/>
      <c r="J1" s="372"/>
    </row>
    <row r="2" spans="1:10" ht="12.75">
      <c r="A2" s="372" t="s">
        <v>331</v>
      </c>
      <c r="B2" s="372"/>
      <c r="C2" s="372"/>
      <c r="D2" s="372"/>
      <c r="E2" s="372"/>
      <c r="F2" s="372"/>
      <c r="G2" s="372"/>
      <c r="H2" s="372"/>
      <c r="I2" s="372"/>
      <c r="J2" s="372"/>
    </row>
    <row r="3" spans="1:10" ht="12.75">
      <c r="A3" s="197"/>
      <c r="B3" s="197"/>
      <c r="C3" s="197"/>
      <c r="D3" s="197"/>
      <c r="E3" s="197"/>
      <c r="F3" s="197"/>
      <c r="G3" s="197"/>
      <c r="H3" s="197"/>
      <c r="I3" s="197"/>
      <c r="J3" s="197"/>
    </row>
    <row r="4" spans="1:6" ht="12.75">
      <c r="A4">
        <v>1</v>
      </c>
      <c r="B4" t="s">
        <v>227</v>
      </c>
      <c r="F4" t="str">
        <f>WORKSHEET!F9</f>
        <v>K. SAI CHAITANYA</v>
      </c>
    </row>
    <row r="6" spans="1:2" ht="12.75">
      <c r="A6" t="s">
        <v>231</v>
      </c>
      <c r="B6" t="s">
        <v>228</v>
      </c>
    </row>
    <row r="7" spans="2:6" ht="12.75">
      <c r="B7" t="s">
        <v>229</v>
      </c>
      <c r="F7" t="str">
        <f>WORKSHEET!F10</f>
        <v>III</v>
      </c>
    </row>
    <row r="9" spans="1:2" ht="12.75">
      <c r="A9" s="164" t="s">
        <v>230</v>
      </c>
      <c r="B9" t="s">
        <v>232</v>
      </c>
    </row>
    <row r="10" spans="2:6" ht="12.75">
      <c r="B10" t="s">
        <v>233</v>
      </c>
      <c r="F10" t="s">
        <v>354</v>
      </c>
    </row>
    <row r="11" ht="12.75">
      <c r="B11" t="s">
        <v>234</v>
      </c>
    </row>
    <row r="13" spans="1:6" ht="12.75">
      <c r="A13" s="164">
        <v>3</v>
      </c>
      <c r="B13" t="s">
        <v>235</v>
      </c>
      <c r="F13" t="str">
        <f>WORKSHEET!F2</f>
        <v>K. VENKATESWARLU</v>
      </c>
    </row>
    <row r="15" spans="1:6" ht="12.75">
      <c r="A15" s="164">
        <v>4</v>
      </c>
      <c r="B15" t="s">
        <v>236</v>
      </c>
      <c r="F15" t="str">
        <f>WORKSHEET!F2</f>
        <v>K. VENKATESWARLU</v>
      </c>
    </row>
    <row r="16" spans="2:6" ht="12.75">
      <c r="B16" t="s">
        <v>237</v>
      </c>
      <c r="F16" t="str">
        <f>WORKSHEET!F4</f>
        <v>SGT</v>
      </c>
    </row>
    <row r="17" spans="2:6" ht="12.75">
      <c r="B17" t="s">
        <v>238</v>
      </c>
      <c r="F17" t="s">
        <v>266</v>
      </c>
    </row>
    <row r="18" ht="12.75">
      <c r="B18" t="s">
        <v>239</v>
      </c>
    </row>
    <row r="20" spans="1:6" ht="12.75">
      <c r="A20">
        <v>5</v>
      </c>
      <c r="B20" t="s">
        <v>240</v>
      </c>
      <c r="F20">
        <f>WORKSHEET!F11</f>
        <v>7200</v>
      </c>
    </row>
    <row r="22" spans="1:6" ht="12.75">
      <c r="A22">
        <v>6</v>
      </c>
      <c r="B22" t="s">
        <v>241</v>
      </c>
      <c r="F22">
        <f>WORKSHEET!I21</f>
        <v>1000</v>
      </c>
    </row>
    <row r="24" spans="1:2" ht="12.75">
      <c r="A24">
        <v>7</v>
      </c>
      <c r="B24" t="s">
        <v>242</v>
      </c>
    </row>
    <row r="26" ht="12.75">
      <c r="F26" t="s">
        <v>243</v>
      </c>
    </row>
    <row r="28" spans="2:3" ht="12.75">
      <c r="B28" t="s">
        <v>245</v>
      </c>
      <c r="C28" t="str">
        <f>WORKSHEET!F6</f>
        <v>BASAVANNAPALEM</v>
      </c>
    </row>
    <row r="30" spans="2:7" ht="12.75">
      <c r="B30" t="s">
        <v>246</v>
      </c>
      <c r="C30" s="199" t="str">
        <f>WORKSHEET!F12</f>
        <v>20-10-2008</v>
      </c>
      <c r="G30" t="s">
        <v>244</v>
      </c>
    </row>
    <row r="32" spans="1:10" ht="12.75">
      <c r="A32" s="373" t="s">
        <v>247</v>
      </c>
      <c r="B32" s="373"/>
      <c r="C32" s="373"/>
      <c r="D32" s="373"/>
      <c r="E32" s="373"/>
      <c r="F32" s="373"/>
      <c r="G32" s="373"/>
      <c r="H32" s="373"/>
      <c r="I32" s="373"/>
      <c r="J32" s="373"/>
    </row>
    <row r="33" ht="12.75">
      <c r="B33" t="s">
        <v>248</v>
      </c>
    </row>
    <row r="35" spans="2:6" ht="12.75">
      <c r="B35" s="78" t="str">
        <f>WORKSHEET!F5</f>
        <v>MPPS,BASAVANNAPALEM, MADDIPADU MANDAL</v>
      </c>
      <c r="C35" s="78"/>
      <c r="D35" s="78" t="str">
        <f>WORKSHEET!F6</f>
        <v>BASAVANNAPALEM</v>
      </c>
      <c r="E35" s="78"/>
      <c r="F35" t="s">
        <v>249</v>
      </c>
    </row>
    <row r="36" spans="2:5" ht="12.75">
      <c r="B36" s="46"/>
      <c r="C36" s="46"/>
      <c r="D36" s="46"/>
      <c r="E36" s="46"/>
    </row>
    <row r="37" spans="2:5" ht="12.75">
      <c r="B37" s="46" t="s">
        <v>245</v>
      </c>
      <c r="C37" s="200" t="str">
        <f>WORKSHEET!F14</f>
        <v>MADDIPADU</v>
      </c>
      <c r="D37" s="46"/>
      <c r="E37" s="46"/>
    </row>
    <row r="38" spans="2:5" ht="12.75">
      <c r="B38" s="46"/>
      <c r="C38" s="200"/>
      <c r="D38" s="46"/>
      <c r="E38" s="46"/>
    </row>
    <row r="39" spans="2:10" ht="12.75">
      <c r="B39" s="46" t="s">
        <v>246</v>
      </c>
      <c r="C39" s="200" t="str">
        <f>C30</f>
        <v>20-10-2008</v>
      </c>
      <c r="D39" s="46"/>
      <c r="E39" s="46"/>
      <c r="G39" s="372" t="s">
        <v>253</v>
      </c>
      <c r="H39" s="372"/>
      <c r="I39" s="372"/>
      <c r="J39" s="372"/>
    </row>
    <row r="41" spans="1:10" ht="12.75">
      <c r="A41" s="373" t="s">
        <v>250</v>
      </c>
      <c r="B41" s="373"/>
      <c r="C41" s="373"/>
      <c r="D41" s="373"/>
      <c r="E41" s="373"/>
      <c r="F41" s="373"/>
      <c r="G41" s="373"/>
      <c r="H41" s="373"/>
      <c r="I41" s="373"/>
      <c r="J41" s="373"/>
    </row>
    <row r="43" ht="12.75">
      <c r="B43" t="s">
        <v>251</v>
      </c>
    </row>
    <row r="45" spans="2:3" ht="12.75">
      <c r="B45" t="s">
        <v>252</v>
      </c>
      <c r="C45" s="199" t="str">
        <f>C37</f>
        <v>MADDIPADU</v>
      </c>
    </row>
    <row r="46" ht="12.75">
      <c r="C46" s="199"/>
    </row>
    <row r="47" spans="2:10" ht="12.75">
      <c r="B47" t="s">
        <v>107</v>
      </c>
      <c r="C47" s="199" t="str">
        <f>C39</f>
        <v>20-10-2008</v>
      </c>
      <c r="G47" s="372" t="s">
        <v>254</v>
      </c>
      <c r="H47" s="372"/>
      <c r="I47" s="372"/>
      <c r="J47" s="372"/>
    </row>
    <row r="49" spans="1:10" ht="12.75">
      <c r="A49" s="373" t="s">
        <v>255</v>
      </c>
      <c r="B49" s="373"/>
      <c r="C49" s="373"/>
      <c r="D49" s="373"/>
      <c r="E49" s="373"/>
      <c r="F49" s="373"/>
      <c r="G49" s="373"/>
      <c r="H49" s="373"/>
      <c r="I49" s="373"/>
      <c r="J49" s="373"/>
    </row>
    <row r="51" spans="2:10" ht="12.75">
      <c r="B51" t="s">
        <v>256</v>
      </c>
      <c r="D51" s="78" t="str">
        <f>WORKSHEET!F7</f>
        <v>K. TEJASWINI</v>
      </c>
      <c r="E51" s="78"/>
      <c r="F51" s="78"/>
      <c r="G51" t="s">
        <v>257</v>
      </c>
      <c r="H51" s="78" t="str">
        <f>WORKSHEET!F2</f>
        <v>K. VENKATESWARLU</v>
      </c>
      <c r="I51" s="78"/>
      <c r="J51" s="78"/>
    </row>
    <row r="53" spans="2:10" ht="12.75">
      <c r="B53" t="s">
        <v>258</v>
      </c>
      <c r="E53" s="78" t="str">
        <f>WORKSHEET!G21</f>
        <v>2010-11</v>
      </c>
      <c r="F53" t="s">
        <v>259</v>
      </c>
      <c r="I53" s="78" t="str">
        <f>WORKSHEET!F19</f>
        <v>VII</v>
      </c>
      <c r="J53" s="78"/>
    </row>
    <row r="55" spans="2:7" ht="12.75">
      <c r="B55" t="s">
        <v>260</v>
      </c>
      <c r="E55" s="198">
        <f>WORKSHEET!H21</f>
        <v>1500</v>
      </c>
      <c r="F55" s="78"/>
      <c r="G55" t="s">
        <v>261</v>
      </c>
    </row>
    <row r="57" spans="2:6" ht="12.75">
      <c r="B57" t="s">
        <v>262</v>
      </c>
      <c r="C57" s="78" t="str">
        <f>WORKSHEET!F16</f>
        <v>1740/A4/2005</v>
      </c>
      <c r="D57" s="78"/>
      <c r="E57" s="78"/>
      <c r="F57" s="78"/>
    </row>
    <row r="59" ht="12.75">
      <c r="B59" t="s">
        <v>263</v>
      </c>
    </row>
    <row r="62" ht="12.75">
      <c r="B62" t="s">
        <v>245</v>
      </c>
    </row>
    <row r="64" spans="2:10" ht="12.75">
      <c r="B64" t="s">
        <v>246</v>
      </c>
      <c r="G64" s="372" t="s">
        <v>264</v>
      </c>
      <c r="H64" s="372"/>
      <c r="I64" s="372"/>
      <c r="J64" s="372"/>
    </row>
  </sheetData>
  <sheetProtection password="D5B1" sheet="1" insertColumns="0" insertRows="0" insertHyperlinks="0" deleteColumns="0" deleteRows="0" sort="0" autoFilter="0" pivotTables="0"/>
  <mergeCells count="8">
    <mergeCell ref="A1:J1"/>
    <mergeCell ref="A2:J2"/>
    <mergeCell ref="A49:J49"/>
    <mergeCell ref="G64:J64"/>
    <mergeCell ref="A32:J32"/>
    <mergeCell ref="A41:J41"/>
    <mergeCell ref="G39:J39"/>
    <mergeCell ref="G47:J47"/>
  </mergeCells>
  <printOptions/>
  <pageMargins left="0.75" right="0.75" top="1" bottom="1" header="0.5" footer="0.5"/>
  <pageSetup horizontalDpi="600" verticalDpi="600" orientation="portrait" paperSize="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A23" sqref="A23"/>
    </sheetView>
  </sheetViews>
  <sheetFormatPr defaultColWidth="9.140625" defaultRowHeight="12.75"/>
  <cols>
    <col min="3" max="3" width="12.00390625" style="0" bestFit="1" customWidth="1"/>
    <col min="5" max="5" width="11.28125" style="0" customWidth="1"/>
    <col min="8" max="8" width="7.140625" style="0" customWidth="1"/>
  </cols>
  <sheetData>
    <row r="1" spans="1:9" ht="21.75" customHeight="1">
      <c r="A1" s="372" t="str">
        <f>CONCATENATE("PROCEEDINGS OF THE ",WORKSHEET!F13,",",WORKSHEET!F14)</f>
        <v>PROCEEDINGS OF THE MANDAL EDUCATIONAL OFFICER,MADDIPADU</v>
      </c>
      <c r="B1" s="372"/>
      <c r="C1" s="372"/>
      <c r="D1" s="372"/>
      <c r="E1" s="372"/>
      <c r="F1" s="372"/>
      <c r="G1" s="372"/>
      <c r="H1" s="372"/>
      <c r="I1" s="372"/>
    </row>
    <row r="2" spans="1:9" ht="19.5" customHeight="1">
      <c r="A2" s="372" t="str">
        <f>CONCATENATE("Present:",WORKSHEET!F32)</f>
        <v>Present:M. Ch. Vasram Naik., M.A.B.Ed.,</v>
      </c>
      <c r="B2" s="372"/>
      <c r="C2" s="372"/>
      <c r="D2" s="372"/>
      <c r="E2" s="372"/>
      <c r="F2" s="372"/>
      <c r="G2" s="372"/>
      <c r="H2" s="372"/>
      <c r="I2" s="372"/>
    </row>
    <row r="3" spans="1:9" ht="12.75">
      <c r="A3" s="164" t="s">
        <v>185</v>
      </c>
      <c r="B3" t="str">
        <f>WORKSHEET!F33</f>
        <v>01/EDN CON/2010</v>
      </c>
      <c r="G3" s="164" t="s">
        <v>107</v>
      </c>
      <c r="H3" s="375">
        <f>WORKSHEET!F34</f>
        <v>40561</v>
      </c>
      <c r="I3" s="375"/>
    </row>
    <row r="6" spans="2:3" s="166" customFormat="1" ht="15">
      <c r="B6" s="167" t="s">
        <v>186</v>
      </c>
      <c r="C6" s="166" t="s">
        <v>187</v>
      </c>
    </row>
    <row r="7" spans="3:7" s="166" customFormat="1" ht="15">
      <c r="C7" s="166" t="s">
        <v>188</v>
      </c>
      <c r="E7" s="166" t="str">
        <f>WORKSHEET!F2</f>
        <v>K. VENKATESWARLU</v>
      </c>
      <c r="G7" s="166" t="str">
        <f>WORKSHEET!F4</f>
        <v>SGT</v>
      </c>
    </row>
    <row r="8" s="166" customFormat="1" ht="15">
      <c r="C8" s="166" t="s">
        <v>300</v>
      </c>
    </row>
    <row r="9" spans="3:4" s="166" customFormat="1" ht="15">
      <c r="C9" s="168">
        <f>ANNEXURE!I8</f>
        <v>4000</v>
      </c>
      <c r="D9" s="166" t="str">
        <f>CONCATENATE("Sanctioned for the academic years ",WORKSHEET!G18,"/",WORKSHEET!G19)</f>
        <v>Sanctioned for the academic years 2009-10/2010-11</v>
      </c>
    </row>
    <row r="10" s="166" customFormat="1" ht="15">
      <c r="C10" s="166" t="s">
        <v>189</v>
      </c>
    </row>
    <row r="11" s="166" customFormat="1" ht="15"/>
    <row r="12" spans="2:3" s="166" customFormat="1" ht="15">
      <c r="B12" s="167" t="s">
        <v>190</v>
      </c>
      <c r="C12" s="166" t="s">
        <v>320</v>
      </c>
    </row>
    <row r="13" s="166" customFormat="1" ht="15">
      <c r="C13" s="166" t="s">
        <v>317</v>
      </c>
    </row>
    <row r="14" s="166" customFormat="1" ht="15">
      <c r="C14" s="166" t="s">
        <v>318</v>
      </c>
    </row>
    <row r="15" ht="15">
      <c r="C15" s="166" t="s">
        <v>319</v>
      </c>
    </row>
    <row r="17" ht="12.75">
      <c r="A17" s="165" t="s">
        <v>191</v>
      </c>
    </row>
    <row r="18" spans="1:9" ht="12.75">
      <c r="A18" s="374" t="str">
        <f>CONCATENATE("                         In the reference cited 1 above Govt. issued orders for grant of Education Concession of Rs.1000/- per two children for Non-Gazetted and class-IV employees of State Govt. who studied in Schools Recognized by State Govt."&amp;" In the reference cited above Sri/smt "&amp;WORKSHEET!F2&amp;","&amp;WORKSHEET!F4&amp;","&amp;WORKSHEET!F5&amp;","&amp;"applied for Education Concession for his children for Academic years"&amp;WORKSHEET!G18&amp;"&amp;"&amp;WORKSHEET!G19&amp;".After careful consideration of his application it is hereby accorded for sanction of Rs."&amp;WORKSHEET!I18+WORKSHEET!I19+WORKSHEET!I20+WORKSHEET!I21&amp;" towards education concession as shown in the annexure enclosed herewith.")</f>
        <v>                         In the reference cited 1 above Govt. issued orders for grant of Education Concession of Rs.1000/- per two children for Non-Gazetted and class-IV employees of State Govt. who studied in Schools Recognized by State Govt. In the reference cited above Sri/smt K. VENKATESWARLU,SGT,MPPS,BASAVANNAPALEM, MADDIPADU MANDAL,applied for Education Concession for his children for Academic years2009-10&amp;2010-11.After careful consideration of his application it is hereby accorded for sanction of Rs.4000 towards education concession as shown in the annexure enclosed herewith.</v>
      </c>
      <c r="B18" s="374"/>
      <c r="C18" s="374"/>
      <c r="D18" s="374"/>
      <c r="E18" s="374"/>
      <c r="F18" s="374"/>
      <c r="G18" s="374"/>
      <c r="H18" s="374"/>
      <c r="I18" s="374"/>
    </row>
    <row r="19" spans="1:9" ht="12.75">
      <c r="A19" s="374"/>
      <c r="B19" s="374"/>
      <c r="C19" s="374"/>
      <c r="D19" s="374"/>
      <c r="E19" s="374"/>
      <c r="F19" s="374"/>
      <c r="G19" s="374"/>
      <c r="H19" s="374"/>
      <c r="I19" s="374"/>
    </row>
    <row r="20" spans="1:9" ht="12.75">
      <c r="A20" s="374"/>
      <c r="B20" s="374"/>
      <c r="C20" s="374"/>
      <c r="D20" s="374"/>
      <c r="E20" s="374"/>
      <c r="F20" s="374"/>
      <c r="G20" s="374"/>
      <c r="H20" s="374"/>
      <c r="I20" s="374"/>
    </row>
    <row r="21" spans="1:9" ht="12.75">
      <c r="A21" s="374"/>
      <c r="B21" s="374"/>
      <c r="C21" s="374"/>
      <c r="D21" s="374"/>
      <c r="E21" s="374"/>
      <c r="F21" s="374"/>
      <c r="G21" s="374"/>
      <c r="H21" s="374"/>
      <c r="I21" s="374"/>
    </row>
    <row r="22" spans="1:9" ht="39.75" customHeight="1">
      <c r="A22" s="374"/>
      <c r="B22" s="374"/>
      <c r="C22" s="374"/>
      <c r="D22" s="374"/>
      <c r="E22" s="374"/>
      <c r="F22" s="374"/>
      <c r="G22" s="374"/>
      <c r="H22" s="374"/>
      <c r="I22" s="374"/>
    </row>
    <row r="23" s="166" customFormat="1" ht="15"/>
    <row r="24" s="166" customFormat="1" ht="15"/>
    <row r="25" s="166" customFormat="1" ht="15">
      <c r="B25" s="166" t="s">
        <v>193</v>
      </c>
    </row>
    <row r="26" s="166" customFormat="1" ht="15">
      <c r="A26" s="166" t="s">
        <v>192</v>
      </c>
    </row>
    <row r="31" spans="6:9" ht="12.75">
      <c r="F31" s="372" t="s">
        <v>194</v>
      </c>
      <c r="G31" s="372"/>
      <c r="H31" s="372"/>
      <c r="I31" s="372"/>
    </row>
    <row r="32" spans="6:9" ht="12.75">
      <c r="F32" s="372" t="s">
        <v>294</v>
      </c>
      <c r="G32" s="372"/>
      <c r="H32" s="372"/>
      <c r="I32" s="372"/>
    </row>
    <row r="35" ht="12.75">
      <c r="A35" t="s">
        <v>195</v>
      </c>
    </row>
    <row r="36" ht="12.75">
      <c r="A36" t="s">
        <v>196</v>
      </c>
    </row>
    <row r="37" ht="12.75">
      <c r="A37" t="s">
        <v>197</v>
      </c>
    </row>
    <row r="38" ht="12.75">
      <c r="A38" t="s">
        <v>198</v>
      </c>
    </row>
  </sheetData>
  <sheetProtection password="D5B1" sheet="1" insertColumns="0" insertRows="0" insertHyperlinks="0" deleteColumns="0" deleteRows="0" autoFilter="0" pivotTables="0"/>
  <mergeCells count="6">
    <mergeCell ref="F31:I31"/>
    <mergeCell ref="F32:I32"/>
    <mergeCell ref="A1:I1"/>
    <mergeCell ref="A2:I2"/>
    <mergeCell ref="A18:I22"/>
    <mergeCell ref="H3:I3"/>
  </mergeCells>
  <printOptions/>
  <pageMargins left="0.61" right="0.47" top="0.8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A4" sqref="A4:A13"/>
    </sheetView>
  </sheetViews>
  <sheetFormatPr defaultColWidth="9.140625" defaultRowHeight="12.75"/>
  <cols>
    <col min="1" max="1" width="7.28125" style="0" customWidth="1"/>
    <col min="2" max="2" width="11.7109375" style="0" customWidth="1"/>
    <col min="3" max="3" width="15.7109375" style="0" customWidth="1"/>
    <col min="4" max="4" width="23.28125" style="0" customWidth="1"/>
    <col min="5" max="5" width="15.57421875" style="0" customWidth="1"/>
    <col min="6" max="6" width="17.140625" style="0" customWidth="1"/>
    <col min="7" max="7" width="19.57421875" style="0" customWidth="1"/>
  </cols>
  <sheetData>
    <row r="1" spans="2:6" ht="16.5" customHeight="1">
      <c r="B1" s="383" t="s">
        <v>137</v>
      </c>
      <c r="C1" s="383"/>
      <c r="D1" s="383"/>
      <c r="E1" s="383"/>
      <c r="F1" s="383"/>
    </row>
    <row r="2" spans="2:6" ht="18.75" customHeight="1">
      <c r="B2" s="383" t="s">
        <v>138</v>
      </c>
      <c r="C2" s="383"/>
      <c r="D2" s="383"/>
      <c r="E2" s="383"/>
      <c r="F2" s="383"/>
    </row>
    <row r="3" spans="2:6" ht="14.25" customHeight="1">
      <c r="B3" s="383" t="s">
        <v>139</v>
      </c>
      <c r="C3" s="383"/>
      <c r="D3" s="383"/>
      <c r="E3" s="383"/>
      <c r="F3" s="383"/>
    </row>
    <row r="4" spans="1:6" ht="34.5" customHeight="1">
      <c r="A4" s="377" t="str">
        <f>CONCATENATE("Rupees",WORKSHEET!F25)</f>
        <v>Rupeesfour thousand and one  only</v>
      </c>
      <c r="B4" s="92" t="s">
        <v>201</v>
      </c>
      <c r="C4" s="93"/>
      <c r="D4" s="93" t="str">
        <f>WORKSHEET!F27</f>
        <v>SBI,ONGOLE</v>
      </c>
      <c r="E4" s="93"/>
      <c r="F4" s="93"/>
    </row>
    <row r="5" spans="1:6" ht="42" customHeight="1">
      <c r="A5" s="377"/>
      <c r="B5" s="98" t="s">
        <v>350</v>
      </c>
      <c r="C5" s="93" t="str">
        <f>'FORM-101'!C4:D4</f>
        <v>0701-0308063</v>
      </c>
      <c r="D5" s="93"/>
      <c r="E5" s="383" t="s">
        <v>107</v>
      </c>
      <c r="F5" s="383"/>
    </row>
    <row r="6" spans="1:6" ht="48.75" customHeight="1">
      <c r="A6" s="377"/>
      <c r="B6" s="384" t="s">
        <v>351</v>
      </c>
      <c r="C6" s="384"/>
      <c r="D6" s="220" t="str">
        <f>'PAPER TOKEN'!C7</f>
        <v>MANDAL EDUCATIONAL OFFICER,MADDIPADU</v>
      </c>
      <c r="E6" s="380" t="s">
        <v>140</v>
      </c>
      <c r="F6" s="380"/>
    </row>
    <row r="7" spans="1:6" ht="15" customHeight="1">
      <c r="A7" s="377"/>
      <c r="B7" s="381" t="s">
        <v>141</v>
      </c>
      <c r="C7" s="382" t="s">
        <v>142</v>
      </c>
      <c r="D7" s="381" t="s">
        <v>143</v>
      </c>
      <c r="E7" s="381" t="s">
        <v>144</v>
      </c>
      <c r="F7" s="382" t="s">
        <v>145</v>
      </c>
    </row>
    <row r="8" spans="1:6" ht="27.75" customHeight="1">
      <c r="A8" s="377"/>
      <c r="B8" s="381"/>
      <c r="C8" s="382"/>
      <c r="D8" s="381"/>
      <c r="E8" s="381"/>
      <c r="F8" s="382"/>
    </row>
    <row r="9" spans="1:6" ht="71.25" customHeight="1">
      <c r="A9" s="377"/>
      <c r="B9" s="156">
        <v>1</v>
      </c>
      <c r="C9" s="157" t="str">
        <f>WORKSHEET!F3</f>
        <v>0706895</v>
      </c>
      <c r="D9" s="158" t="str">
        <f>WORKSHEET!F2</f>
        <v>K. VENKATESWARLU</v>
      </c>
      <c r="E9" s="159">
        <f>WORKSHEET!F31</f>
        <v>10957123456</v>
      </c>
      <c r="F9" s="94">
        <f>ANNEXURE!I8</f>
        <v>4000</v>
      </c>
    </row>
    <row r="10" spans="1:7" ht="71.25" customHeight="1">
      <c r="A10" s="377"/>
      <c r="B10" s="95"/>
      <c r="C10" s="378" t="s">
        <v>146</v>
      </c>
      <c r="D10" s="379"/>
      <c r="E10" s="96"/>
      <c r="F10" s="94">
        <f>SUM(F9:F9)</f>
        <v>4000</v>
      </c>
      <c r="G10" s="97"/>
    </row>
    <row r="11" spans="1:6" ht="50.25" customHeight="1">
      <c r="A11" s="377"/>
      <c r="B11" s="161" t="s">
        <v>183</v>
      </c>
      <c r="C11" s="162" t="str">
        <f>WORKSHEET!F24</f>
        <v>four thousands only</v>
      </c>
      <c r="D11" s="160"/>
      <c r="E11" s="160"/>
      <c r="F11" s="160"/>
    </row>
    <row r="12" spans="1:6" ht="50.25" customHeight="1">
      <c r="A12" s="377"/>
      <c r="B12" s="376"/>
      <c r="C12" s="376"/>
      <c r="D12" s="376"/>
      <c r="E12" s="376"/>
      <c r="F12" s="376"/>
    </row>
    <row r="13" spans="1:6" ht="50.25" customHeight="1">
      <c r="A13" s="377"/>
      <c r="B13" s="33" t="s">
        <v>135</v>
      </c>
      <c r="C13" s="33"/>
      <c r="D13" s="100"/>
      <c r="E13" s="33" t="s">
        <v>147</v>
      </c>
      <c r="F13" s="33"/>
    </row>
    <row r="14" spans="2:6" ht="50.25" customHeight="1">
      <c r="B14" s="33" t="s">
        <v>148</v>
      </c>
      <c r="C14" s="33"/>
      <c r="D14" s="100"/>
      <c r="E14" s="33" t="s">
        <v>148</v>
      </c>
      <c r="F14" s="33"/>
    </row>
    <row r="15" ht="50.25" customHeight="1"/>
    <row r="16" ht="50.25" customHeight="1"/>
    <row r="17" ht="50.25" customHeight="1"/>
    <row r="18" ht="50.25" customHeight="1"/>
    <row r="19" ht="50.25" customHeight="1"/>
    <row r="20" ht="50.25" customHeight="1"/>
    <row r="21" ht="50.25" customHeight="1"/>
    <row r="22" ht="50.25" customHeight="1"/>
    <row r="23" ht="50.25" customHeight="1"/>
    <row r="24" ht="50.25" customHeight="1"/>
    <row r="25" ht="50.25" customHeight="1"/>
    <row r="26" ht="50.25" customHeight="1"/>
    <row r="27" ht="50.25" customHeight="1"/>
    <row r="28" ht="50.25" customHeight="1"/>
    <row r="29" ht="50.25" customHeight="1"/>
    <row r="30" ht="50.25" customHeight="1"/>
    <row r="31" ht="50.25" customHeight="1"/>
    <row r="32" ht="50.25" customHeight="1"/>
    <row r="33" ht="50.25" customHeight="1"/>
    <row r="34" ht="50.25" customHeight="1"/>
    <row r="35" ht="50.25" customHeight="1"/>
    <row r="36" ht="50.25" customHeight="1"/>
    <row r="37" ht="50.25" customHeight="1"/>
    <row r="38" ht="50.25" customHeight="1"/>
    <row r="39" ht="50.25" customHeight="1"/>
    <row r="40" ht="50.25" customHeight="1"/>
    <row r="41" ht="50.25" customHeight="1"/>
    <row r="42" ht="50.25" customHeight="1"/>
    <row r="43" ht="50.25" customHeight="1"/>
    <row r="44" ht="50.25" customHeight="1"/>
    <row r="45" ht="50.25" customHeight="1"/>
    <row r="46" ht="50.25" customHeight="1"/>
    <row r="47" ht="50.25" customHeight="1"/>
    <row r="48" ht="50.25" customHeight="1"/>
    <row r="49" ht="50.25" customHeight="1"/>
    <row r="50" ht="50.25" customHeight="1"/>
    <row r="51" ht="50.25" customHeight="1"/>
    <row r="52" ht="50.25" customHeight="1"/>
    <row r="53" ht="50.25" customHeight="1"/>
  </sheetData>
  <sheetProtection password="D5B1" sheet="1" insertRows="0" insertHyperlinks="0" deleteColumns="0" deleteRows="0" sort="0" autoFilter="0" pivotTables="0"/>
  <mergeCells count="14">
    <mergeCell ref="B1:F1"/>
    <mergeCell ref="B2:F2"/>
    <mergeCell ref="B3:F3"/>
    <mergeCell ref="E5:F5"/>
    <mergeCell ref="D7:D8"/>
    <mergeCell ref="E7:E8"/>
    <mergeCell ref="F7:F8"/>
    <mergeCell ref="B6:C6"/>
    <mergeCell ref="B12:F12"/>
    <mergeCell ref="A4:A13"/>
    <mergeCell ref="C10:D10"/>
    <mergeCell ref="E6:F6"/>
    <mergeCell ref="B7:B8"/>
    <mergeCell ref="C7:C8"/>
  </mergeCells>
  <printOptions/>
  <pageMargins left="0.43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C13" sqref="C13"/>
    </sheetView>
  </sheetViews>
  <sheetFormatPr defaultColWidth="9.140625" defaultRowHeight="12.75"/>
  <cols>
    <col min="2" max="2" width="13.421875" style="0" customWidth="1"/>
    <col min="3" max="3" width="15.140625" style="0" customWidth="1"/>
    <col min="4" max="4" width="21.140625" style="0" customWidth="1"/>
    <col min="6" max="6" width="14.8515625" style="0" customWidth="1"/>
  </cols>
  <sheetData>
    <row r="1" spans="1:7" ht="23.25" customHeight="1">
      <c r="A1" s="101"/>
      <c r="B1" s="385" t="s">
        <v>149</v>
      </c>
      <c r="C1" s="385"/>
      <c r="D1" s="385"/>
      <c r="E1" s="385"/>
      <c r="F1" s="385"/>
      <c r="G1" s="385"/>
    </row>
    <row r="2" spans="1:7" ht="18">
      <c r="A2" s="101"/>
      <c r="B2" s="376" t="s">
        <v>150</v>
      </c>
      <c r="C2" s="376"/>
      <c r="D2" s="376"/>
      <c r="E2" s="376"/>
      <c r="F2" s="376"/>
      <c r="G2" s="376"/>
    </row>
    <row r="3" spans="1:7" ht="18">
      <c r="A3" s="101"/>
      <c r="B3" s="376" t="s">
        <v>151</v>
      </c>
      <c r="C3" s="376"/>
      <c r="D3" s="376"/>
      <c r="E3" s="376"/>
      <c r="F3" s="376"/>
      <c r="G3" s="376"/>
    </row>
    <row r="4" spans="1:7" ht="18">
      <c r="A4" s="386" t="str">
        <f>'ANX-1'!A4:A13</f>
        <v>Rupeesfour thousand and one  only</v>
      </c>
      <c r="B4" s="99"/>
      <c r="C4" s="99"/>
      <c r="D4" s="99"/>
      <c r="E4" s="99"/>
      <c r="F4" s="99"/>
      <c r="G4" s="99"/>
    </row>
    <row r="5" spans="1:7" ht="15">
      <c r="A5" s="386"/>
      <c r="B5" s="33" t="s">
        <v>200</v>
      </c>
      <c r="C5" s="33"/>
      <c r="D5" s="33" t="str">
        <f>WORKSHEET!F27</f>
        <v>SBI,ONGOLE</v>
      </c>
      <c r="E5" s="102"/>
      <c r="F5" s="102"/>
      <c r="G5" s="102"/>
    </row>
    <row r="6" spans="1:7" ht="15">
      <c r="A6" s="386"/>
      <c r="B6" s="33" t="s">
        <v>352</v>
      </c>
      <c r="C6" s="33" t="str">
        <f>'ANX-1'!C5</f>
        <v>0701-0308063</v>
      </c>
      <c r="D6" s="33"/>
      <c r="E6" s="33"/>
      <c r="F6" s="33" t="s">
        <v>107</v>
      </c>
      <c r="G6" s="102"/>
    </row>
    <row r="7" spans="1:7" ht="24" customHeight="1">
      <c r="A7" s="386"/>
      <c r="B7" s="393" t="s">
        <v>351</v>
      </c>
      <c r="C7" s="393"/>
      <c r="D7" s="374" t="str">
        <f>'ANX-1'!D6</f>
        <v>MANDAL EDUCATIONAL OFFICER,MADDIPADU</v>
      </c>
      <c r="E7" s="102"/>
      <c r="F7" s="33" t="s">
        <v>140</v>
      </c>
      <c r="G7" s="102"/>
    </row>
    <row r="8" spans="1:6" ht="19.5" customHeight="1">
      <c r="A8" s="386"/>
      <c r="B8" s="93"/>
      <c r="C8" s="93"/>
      <c r="D8" s="392"/>
      <c r="E8" s="98"/>
      <c r="F8" s="93"/>
    </row>
    <row r="9" spans="1:6" ht="50.25" customHeight="1">
      <c r="A9" s="386"/>
      <c r="B9" s="54" t="s">
        <v>141</v>
      </c>
      <c r="C9" s="103" t="s">
        <v>152</v>
      </c>
      <c r="D9" s="54" t="s">
        <v>153</v>
      </c>
      <c r="E9" s="387" t="s">
        <v>154</v>
      </c>
      <c r="F9" s="388"/>
    </row>
    <row r="10" spans="1:6" ht="82.5" customHeight="1">
      <c r="A10" s="386"/>
      <c r="B10" s="103">
        <v>1</v>
      </c>
      <c r="C10" s="103" t="str">
        <f>WORKSHEET!F28</f>
        <v>SBI,ONGOLE</v>
      </c>
      <c r="D10" s="103" t="s">
        <v>224</v>
      </c>
      <c r="E10" s="389">
        <f>'ANX-1'!F10</f>
        <v>4000</v>
      </c>
      <c r="F10" s="389"/>
    </row>
    <row r="11" spans="1:6" ht="25.5" customHeight="1">
      <c r="A11" s="386"/>
      <c r="B11" s="4"/>
      <c r="C11" s="390" t="s">
        <v>8</v>
      </c>
      <c r="D11" s="391"/>
      <c r="E11" s="389">
        <f>E10</f>
        <v>4000</v>
      </c>
      <c r="F11" s="389"/>
    </row>
    <row r="12" ht="12.75">
      <c r="A12" s="386"/>
    </row>
    <row r="13" spans="1:6" ht="15">
      <c r="A13" s="386"/>
      <c r="B13" s="108" t="s">
        <v>183</v>
      </c>
      <c r="C13" s="108" t="str">
        <f>'ANX-1'!C11</f>
        <v>four thousands only</v>
      </c>
      <c r="D13" s="108"/>
      <c r="E13" s="108"/>
      <c r="F13" s="108"/>
    </row>
    <row r="14" spans="1:3" ht="15">
      <c r="A14" s="386"/>
      <c r="B14" s="33"/>
      <c r="C14" s="33"/>
    </row>
    <row r="15" spans="1:3" ht="15">
      <c r="A15" s="386"/>
      <c r="C15" s="33"/>
    </row>
    <row r="16" ht="12.75">
      <c r="A16" s="386"/>
    </row>
    <row r="17" ht="12.75">
      <c r="A17" s="386"/>
    </row>
    <row r="18" ht="12.75">
      <c r="A18" s="386"/>
    </row>
    <row r="19" spans="1:5" ht="15">
      <c r="A19" s="386"/>
      <c r="B19" s="33" t="s">
        <v>135</v>
      </c>
      <c r="E19" s="33" t="s">
        <v>147</v>
      </c>
    </row>
    <row r="20" spans="1:5" ht="15">
      <c r="A20" s="386"/>
      <c r="B20" s="33" t="s">
        <v>148</v>
      </c>
      <c r="E20" s="33" t="s">
        <v>148</v>
      </c>
    </row>
    <row r="21" ht="12.75">
      <c r="A21" s="104"/>
    </row>
  </sheetData>
  <sheetProtection/>
  <mergeCells count="10">
    <mergeCell ref="B1:G1"/>
    <mergeCell ref="B2:G2"/>
    <mergeCell ref="B3:G3"/>
    <mergeCell ref="A4:A20"/>
    <mergeCell ref="E9:F9"/>
    <mergeCell ref="E10:F10"/>
    <mergeCell ref="C11:D11"/>
    <mergeCell ref="E11:F11"/>
    <mergeCell ref="D7:D8"/>
    <mergeCell ref="B7:C7"/>
  </mergeCells>
  <printOptions/>
  <pageMargins left="0.75" right="0.75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7.421875" style="0" customWidth="1"/>
    <col min="2" max="2" width="6.28125" style="0" customWidth="1"/>
    <col min="3" max="3" width="21.140625" style="0" customWidth="1"/>
    <col min="4" max="4" width="22.57421875" style="0" customWidth="1"/>
    <col min="5" max="6" width="26.57421875" style="0" customWidth="1"/>
  </cols>
  <sheetData>
    <row r="1" spans="1:10" ht="15.75" customHeight="1">
      <c r="A1" s="169"/>
      <c r="B1" s="397" t="s">
        <v>155</v>
      </c>
      <c r="C1" s="397"/>
      <c r="D1" s="397"/>
      <c r="E1" s="397"/>
      <c r="F1" s="171"/>
      <c r="G1" s="107"/>
      <c r="H1" s="107"/>
      <c r="I1" s="107"/>
      <c r="J1" s="107"/>
    </row>
    <row r="2" spans="1:10" ht="15.75">
      <c r="A2" s="169"/>
      <c r="B2" s="397" t="s">
        <v>156</v>
      </c>
      <c r="C2" s="397"/>
      <c r="D2" s="397"/>
      <c r="E2" s="397"/>
      <c r="F2" s="106"/>
      <c r="G2" s="108"/>
      <c r="H2" s="108"/>
      <c r="I2" s="108"/>
      <c r="J2" s="108"/>
    </row>
    <row r="3" spans="1:10" ht="15.75">
      <c r="A3" s="169"/>
      <c r="B3" s="397" t="s">
        <v>157</v>
      </c>
      <c r="C3" s="397"/>
      <c r="D3" s="397"/>
      <c r="E3" s="397"/>
      <c r="F3" s="106"/>
      <c r="G3" s="108"/>
      <c r="H3" s="108"/>
      <c r="I3" s="108"/>
      <c r="J3" s="108"/>
    </row>
    <row r="4" spans="1:6" ht="15.75">
      <c r="A4" s="169"/>
      <c r="B4" s="106"/>
      <c r="C4" s="106"/>
      <c r="D4" s="106"/>
      <c r="E4" s="106"/>
      <c r="F4" s="109"/>
    </row>
    <row r="5" spans="1:6" ht="15.75">
      <c r="A5" s="169"/>
      <c r="B5" s="170" t="str">
        <f>CONCATENATE("S.T.O./ P.A.O. Code :",'FORM-101'!G4,'FORM-101'!H4,'FORM-101'!I4,'FORM-101'!J4)</f>
        <v>S.T.O./ P.A.O. Code :0701</v>
      </c>
      <c r="C5" s="111"/>
      <c r="D5" s="110" t="str">
        <f>CONCATENATE("S.T.O./ P.A.O. Name :",WORKSHEET!F36)</f>
        <v>S.T.O./ P.A.O. Name :STO, ONGOLE</v>
      </c>
      <c r="E5" s="110"/>
      <c r="F5" s="109"/>
    </row>
    <row r="6" spans="1:6" ht="15.75">
      <c r="A6" s="169"/>
      <c r="B6" s="170" t="str">
        <f>CONCATENATE("Govt. Bank Br.Code :",'PAPER TOKEN'!C9)</f>
        <v>Govt. Bank Br.Code :0890</v>
      </c>
      <c r="C6" s="110"/>
      <c r="D6" s="110" t="str">
        <f>CONCATENATE("G.B.Br.Name :",WORKSHEET!F29)</f>
        <v>G.B.Br.Name :SBI,ONGOLE</v>
      </c>
      <c r="E6" s="110"/>
      <c r="F6" s="109"/>
    </row>
    <row r="7" spans="1:6" ht="12.75">
      <c r="A7" s="169"/>
      <c r="B7" s="109"/>
      <c r="C7" s="109"/>
      <c r="D7" s="109"/>
      <c r="E7" s="109"/>
      <c r="F7" s="109"/>
    </row>
    <row r="8" spans="1:5" s="113" customFormat="1" ht="45" customHeight="1">
      <c r="A8" s="396" t="str">
        <f>'ANX-2'!A4</f>
        <v>Rupeesfour thousand and one  only</v>
      </c>
      <c r="B8" s="112" t="s">
        <v>158</v>
      </c>
      <c r="C8" s="112" t="s">
        <v>152</v>
      </c>
      <c r="D8" s="112" t="s">
        <v>159</v>
      </c>
      <c r="E8" s="112" t="s">
        <v>160</v>
      </c>
    </row>
    <row r="9" spans="1:5" ht="81" customHeight="1">
      <c r="A9" s="396"/>
      <c r="B9" s="54">
        <v>1</v>
      </c>
      <c r="C9" s="114" t="str">
        <f>WORKSHEET!F28</f>
        <v>SBI,ONGOLE</v>
      </c>
      <c r="D9" s="115" t="str">
        <f>'ANX-2'!D10</f>
        <v>EDUCATIONAL CONCESSION TO TEACHING STAFF</v>
      </c>
      <c r="E9" s="116">
        <f>ANNEXURE!I8</f>
        <v>4000</v>
      </c>
    </row>
    <row r="10" spans="1:5" ht="61.5" customHeight="1">
      <c r="A10" s="396"/>
      <c r="B10" s="4"/>
      <c r="C10" s="4"/>
      <c r="D10" s="213" t="s">
        <v>161</v>
      </c>
      <c r="E10" s="214">
        <f>SUM(E9:E9)</f>
        <v>4000</v>
      </c>
    </row>
    <row r="11" spans="1:5" ht="61.5" customHeight="1">
      <c r="A11" s="396"/>
      <c r="B11" s="46"/>
      <c r="C11" s="163" t="s">
        <v>183</v>
      </c>
      <c r="D11" s="395" t="str">
        <f>'ANX-1'!C11</f>
        <v>four thousands only</v>
      </c>
      <c r="E11" s="395"/>
    </row>
    <row r="12" spans="1:5" ht="61.5" customHeight="1">
      <c r="A12" s="169"/>
      <c r="B12" s="394"/>
      <c r="C12" s="394"/>
      <c r="D12" s="394"/>
      <c r="E12" s="394"/>
    </row>
    <row r="13" spans="1:5" ht="12.75">
      <c r="A13" s="169"/>
      <c r="B13" s="117"/>
      <c r="C13" s="117"/>
      <c r="D13" s="102"/>
      <c r="E13" s="102"/>
    </row>
    <row r="14" spans="1:4" ht="12.75">
      <c r="A14" s="169"/>
      <c r="C14" s="117"/>
      <c r="D14" s="117"/>
    </row>
    <row r="15" ht="12.75">
      <c r="A15" s="169"/>
    </row>
    <row r="16" ht="12.75">
      <c r="A16" s="169"/>
    </row>
    <row r="17" spans="1:5" ht="15">
      <c r="A17" s="169"/>
      <c r="E17" s="92" t="s">
        <v>162</v>
      </c>
    </row>
    <row r="18" spans="1:3" ht="23.25">
      <c r="A18" s="169"/>
      <c r="C18" s="118"/>
    </row>
    <row r="19" ht="12.75">
      <c r="A19" s="119"/>
    </row>
    <row r="36" spans="1:3" ht="23.25">
      <c r="A36" s="105"/>
      <c r="C36" s="118"/>
    </row>
  </sheetData>
  <sheetProtection/>
  <mergeCells count="6">
    <mergeCell ref="B12:E12"/>
    <mergeCell ref="D11:E11"/>
    <mergeCell ref="A8:A11"/>
    <mergeCell ref="B1:E1"/>
    <mergeCell ref="B2:E2"/>
    <mergeCell ref="B3:E3"/>
  </mergeCells>
  <printOptions/>
  <pageMargins left="0.49" right="0.36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75"/>
  <sheetViews>
    <sheetView zoomScalePageLayoutView="0" workbookViewId="0" topLeftCell="A1">
      <selection activeCell="A2" sqref="A2:A55"/>
    </sheetView>
  </sheetViews>
  <sheetFormatPr defaultColWidth="9.140625" defaultRowHeight="12.75"/>
  <cols>
    <col min="1" max="1" width="5.8515625" style="0" bestFit="1" customWidth="1"/>
    <col min="2" max="12" width="5.7109375" style="0" customWidth="1"/>
    <col min="13" max="13" width="6.140625" style="0" customWidth="1"/>
    <col min="14" max="14" width="6.421875" style="0" customWidth="1"/>
    <col min="15" max="16" width="5.7109375" style="0" customWidth="1"/>
    <col min="17" max="17" width="6.57421875" style="0" customWidth="1"/>
    <col min="18" max="20" width="5.7109375" style="0" customWidth="1"/>
    <col min="21" max="21" width="2.140625" style="0" customWidth="1"/>
    <col min="22" max="22" width="5.7109375" style="0" customWidth="1"/>
    <col min="23" max="23" width="3.421875" style="0" customWidth="1"/>
    <col min="24" max="24" width="5.7109375" style="0" customWidth="1"/>
  </cols>
  <sheetData>
    <row r="1" spans="1:24" ht="12.75" customHeight="1" thickBot="1">
      <c r="A1" s="6" t="s">
        <v>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16.5" thickTop="1">
      <c r="A2" s="297" t="str">
        <f>'ANX-2'!A4</f>
        <v>Rupeesfour thousand and one  only</v>
      </c>
      <c r="B2" s="316" t="s">
        <v>347</v>
      </c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8"/>
    </row>
    <row r="3" spans="1:24" ht="15.75">
      <c r="A3" s="297"/>
      <c r="B3" s="298" t="s">
        <v>10</v>
      </c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300"/>
    </row>
    <row r="4" spans="1:24" ht="15.75" customHeight="1">
      <c r="A4" s="297"/>
      <c r="B4" s="301" t="s">
        <v>11</v>
      </c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302"/>
      <c r="S4" s="302"/>
      <c r="T4" s="302"/>
      <c r="U4" s="302"/>
      <c r="V4" s="302"/>
      <c r="W4" s="302"/>
      <c r="X4" s="303"/>
    </row>
    <row r="5" spans="1:24" ht="15.75" customHeight="1">
      <c r="A5" s="297"/>
      <c r="B5" s="304" t="s">
        <v>12</v>
      </c>
      <c r="C5" s="305"/>
      <c r="D5" s="305"/>
      <c r="E5" s="306"/>
      <c r="F5" s="8"/>
      <c r="G5" s="8"/>
      <c r="H5" s="9"/>
      <c r="I5" s="8">
        <v>2</v>
      </c>
      <c r="J5" s="8">
        <v>0</v>
      </c>
      <c r="K5" s="8">
        <v>1</v>
      </c>
      <c r="L5" s="8">
        <v>1</v>
      </c>
      <c r="M5" s="10"/>
      <c r="N5" s="10"/>
      <c r="O5" s="10"/>
      <c r="P5" s="10"/>
      <c r="Q5" s="11"/>
      <c r="R5" s="11"/>
      <c r="S5" s="11"/>
      <c r="T5" s="11"/>
      <c r="U5" s="11"/>
      <c r="V5" s="11"/>
      <c r="W5" s="11"/>
      <c r="X5" s="12"/>
    </row>
    <row r="6" spans="1:24" ht="15.75" customHeight="1">
      <c r="A6" s="297"/>
      <c r="B6" s="13"/>
      <c r="C6" s="11"/>
      <c r="D6" s="11"/>
      <c r="E6" s="11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1"/>
      <c r="R6" s="11"/>
      <c r="S6" s="11"/>
      <c r="T6" s="11"/>
      <c r="U6" s="11"/>
      <c r="V6" s="11"/>
      <c r="W6" s="11"/>
      <c r="X6" s="12"/>
    </row>
    <row r="7" spans="1:24" ht="15.75" customHeight="1">
      <c r="A7" s="297"/>
      <c r="B7" s="304" t="s">
        <v>13</v>
      </c>
      <c r="C7" s="305"/>
      <c r="D7" s="305"/>
      <c r="E7" s="306"/>
      <c r="F7" s="14" t="str">
        <f>WORKSHEET!F35</f>
        <v>0</v>
      </c>
      <c r="G7" s="14">
        <f>WORKSHEET!G35</f>
        <v>7</v>
      </c>
      <c r="H7" s="14">
        <f>WORKSHEET!H35</f>
        <v>0</v>
      </c>
      <c r="I7" s="14">
        <f>WORKSHEET!I35</f>
        <v>1</v>
      </c>
      <c r="J7" s="10"/>
      <c r="K7" s="10"/>
      <c r="L7" s="10"/>
      <c r="M7" s="10"/>
      <c r="N7" s="10"/>
      <c r="O7" s="10"/>
      <c r="P7" s="10"/>
      <c r="Q7" s="11"/>
      <c r="R7" s="11"/>
      <c r="S7" s="11"/>
      <c r="T7" s="11"/>
      <c r="U7" s="11"/>
      <c r="V7" s="11"/>
      <c r="W7" s="11"/>
      <c r="X7" s="12"/>
    </row>
    <row r="8" spans="1:24" ht="15.75" customHeight="1">
      <c r="A8" s="297"/>
      <c r="B8" s="13"/>
      <c r="C8" s="11"/>
      <c r="D8" s="11"/>
      <c r="E8" s="11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1"/>
      <c r="R8" s="11"/>
      <c r="S8" s="11"/>
      <c r="T8" s="11"/>
      <c r="U8" s="11"/>
      <c r="V8" s="11"/>
      <c r="W8" s="11"/>
      <c r="X8" s="12"/>
    </row>
    <row r="9" spans="1:24" ht="15.75" customHeight="1">
      <c r="A9" s="297"/>
      <c r="B9" s="304" t="s">
        <v>14</v>
      </c>
      <c r="C9" s="305"/>
      <c r="D9" s="305"/>
      <c r="E9" s="306"/>
      <c r="F9" s="307" t="str">
        <f>'FORM-101'!C4</f>
        <v>0701-0308063</v>
      </c>
      <c r="G9" s="307"/>
      <c r="H9" s="307"/>
      <c r="I9" s="307"/>
      <c r="J9" s="307"/>
      <c r="K9" s="15"/>
      <c r="L9" s="15"/>
      <c r="M9" s="15"/>
      <c r="N9" s="15"/>
      <c r="O9" s="15"/>
      <c r="P9" s="15"/>
      <c r="Q9" s="11"/>
      <c r="R9" s="11"/>
      <c r="S9" s="11"/>
      <c r="T9" s="11"/>
      <c r="U9" s="11"/>
      <c r="V9" s="11"/>
      <c r="W9" s="11"/>
      <c r="X9" s="12"/>
    </row>
    <row r="10" spans="1:24" ht="15.75" customHeight="1">
      <c r="A10" s="297"/>
      <c r="B10" s="13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2"/>
    </row>
    <row r="11" spans="1:24" ht="15.75" customHeight="1">
      <c r="A11" s="297"/>
      <c r="B11" s="16" t="s">
        <v>15</v>
      </c>
      <c r="C11" s="11"/>
      <c r="D11" s="11"/>
      <c r="E11" s="11"/>
      <c r="F11" s="312" t="str">
        <f>'PAPER TOKEN'!C7</f>
        <v>MANDAL EDUCATIONAL OFFICER,MADDIPADU</v>
      </c>
      <c r="G11" s="312"/>
      <c r="H11" s="312"/>
      <c r="I11" s="312"/>
      <c r="J11" s="312"/>
      <c r="K11" s="312"/>
      <c r="L11" s="312"/>
      <c r="M11" s="312"/>
      <c r="N11" s="218"/>
      <c r="O11" s="11"/>
      <c r="P11" s="11"/>
      <c r="Q11" s="11"/>
      <c r="R11" s="11"/>
      <c r="S11" s="11"/>
      <c r="T11" s="11"/>
      <c r="U11" s="11"/>
      <c r="V11" s="11"/>
      <c r="W11" s="11"/>
      <c r="X11" s="12"/>
    </row>
    <row r="12" spans="1:24" ht="15.75" customHeight="1">
      <c r="A12" s="297"/>
      <c r="B12" s="13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2"/>
    </row>
    <row r="13" spans="1:24" ht="15.75" customHeight="1">
      <c r="A13" s="297"/>
      <c r="B13" s="13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2"/>
    </row>
    <row r="14" spans="1:24" ht="15.75" customHeight="1">
      <c r="A14" s="297"/>
      <c r="B14" s="16" t="s">
        <v>17</v>
      </c>
      <c r="C14" s="11"/>
      <c r="D14" s="11"/>
      <c r="E14" s="11"/>
      <c r="F14" s="313" t="str">
        <f>'PAPER TOKEN'!C9</f>
        <v>0890</v>
      </c>
      <c r="G14" s="314"/>
      <c r="H14" s="314"/>
      <c r="I14" s="315"/>
      <c r="J14" s="17"/>
      <c r="K14" s="17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2"/>
    </row>
    <row r="15" spans="1:24" ht="15.75" customHeight="1">
      <c r="A15" s="297"/>
      <c r="B15" s="13"/>
      <c r="C15" s="11"/>
      <c r="D15" s="11"/>
      <c r="E15" s="11"/>
      <c r="F15" s="10"/>
      <c r="G15" s="10"/>
      <c r="H15" s="10"/>
      <c r="I15" s="10"/>
      <c r="J15" s="18"/>
      <c r="K15" s="18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2"/>
    </row>
    <row r="16" spans="1:24" ht="15.75" customHeight="1">
      <c r="A16" s="297"/>
      <c r="B16" s="13" t="s">
        <v>18</v>
      </c>
      <c r="C16" s="11"/>
      <c r="D16" s="11"/>
      <c r="E16" s="11"/>
      <c r="F16" s="19" t="s">
        <v>346</v>
      </c>
      <c r="G16" s="20"/>
      <c r="H16" s="20"/>
      <c r="I16" s="21"/>
      <c r="K16" s="11"/>
      <c r="L16" s="11"/>
      <c r="P16" s="11"/>
      <c r="V16" s="11"/>
      <c r="W16" s="11"/>
      <c r="X16" s="12"/>
    </row>
    <row r="17" spans="1:24" ht="15.75" customHeight="1">
      <c r="A17" s="297"/>
      <c r="B17" s="13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 t="s">
        <v>19</v>
      </c>
      <c r="N17" s="11" t="s">
        <v>20</v>
      </c>
      <c r="O17" s="11"/>
      <c r="P17" s="11"/>
      <c r="Q17" s="11"/>
      <c r="R17" s="11"/>
      <c r="S17" s="11"/>
      <c r="T17" s="11"/>
      <c r="U17" s="11"/>
      <c r="V17" s="11"/>
      <c r="W17" s="11"/>
      <c r="X17" s="12"/>
    </row>
    <row r="18" spans="1:24" ht="15.75" customHeight="1">
      <c r="A18" s="297"/>
      <c r="B18" s="13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 t="s">
        <v>21</v>
      </c>
      <c r="N18" s="11"/>
      <c r="O18" s="11"/>
      <c r="P18" s="11"/>
      <c r="Q18" s="310" t="str">
        <f>'PAPER TOKEN'!M7</f>
        <v>M.P.MADDIPADU</v>
      </c>
      <c r="R18" s="310"/>
      <c r="S18" s="310"/>
      <c r="T18" s="310"/>
      <c r="U18" s="310"/>
      <c r="V18" s="310"/>
      <c r="W18" s="310"/>
      <c r="X18" s="311"/>
    </row>
    <row r="19" spans="1:24" ht="15.75" customHeight="1">
      <c r="A19" s="297"/>
      <c r="B19" s="13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 t="s">
        <v>22</v>
      </c>
      <c r="N19" s="11"/>
      <c r="O19" s="11"/>
      <c r="P19" s="11"/>
      <c r="Q19" s="310" t="str">
        <f>WORKSHEET!F29</f>
        <v>SBI,ONGOLE</v>
      </c>
      <c r="R19" s="310"/>
      <c r="S19" s="310"/>
      <c r="T19" s="310"/>
      <c r="U19" s="310"/>
      <c r="V19" s="310"/>
      <c r="W19" s="310"/>
      <c r="X19" s="311"/>
    </row>
    <row r="20" spans="1:24" ht="15.75" customHeight="1">
      <c r="A20" s="297"/>
      <c r="B20" s="13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2"/>
    </row>
    <row r="21" spans="1:24" ht="15.75" customHeight="1">
      <c r="A21" s="297"/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4" t="s">
        <v>23</v>
      </c>
      <c r="S21" s="23"/>
      <c r="T21" s="23"/>
      <c r="U21" s="23"/>
      <c r="V21" s="23"/>
      <c r="W21" s="23"/>
      <c r="X21" s="25"/>
    </row>
    <row r="22" spans="1:24" ht="15.75" customHeight="1">
      <c r="A22" s="297"/>
      <c r="B22" s="26" t="s">
        <v>24</v>
      </c>
      <c r="C22" s="11"/>
      <c r="D22" s="11"/>
      <c r="E22" s="11"/>
      <c r="F22" s="11"/>
      <c r="G22" s="11"/>
      <c r="H22" s="11"/>
      <c r="I22" s="11"/>
      <c r="J22" s="11"/>
      <c r="K22" s="11"/>
      <c r="L22" s="27"/>
      <c r="M22" s="28" t="s">
        <v>25</v>
      </c>
      <c r="N22" s="28"/>
      <c r="O22" s="28"/>
      <c r="P22" s="28"/>
      <c r="Q22" s="28"/>
      <c r="R22" s="28"/>
      <c r="S22" s="28"/>
      <c r="T22" s="308" t="s">
        <v>26</v>
      </c>
      <c r="U22" s="308"/>
      <c r="V22" s="308"/>
      <c r="W22" s="308"/>
      <c r="X22" s="309"/>
    </row>
    <row r="23" spans="1:24" ht="15.75" customHeight="1">
      <c r="A23" s="297"/>
      <c r="B23" s="16" t="s">
        <v>27</v>
      </c>
      <c r="C23" s="28"/>
      <c r="D23" s="28"/>
      <c r="E23" s="29"/>
      <c r="F23" s="29"/>
      <c r="G23" s="29"/>
      <c r="H23" s="30">
        <f>WORKSHEET!F38</f>
        <v>2</v>
      </c>
      <c r="I23" s="30">
        <f>WORKSHEET!G38</f>
        <v>2</v>
      </c>
      <c r="J23" s="30">
        <f>WORKSHEET!H38</f>
        <v>0</v>
      </c>
      <c r="K23" s="30">
        <f>WORKSHEET!I38</f>
        <v>2</v>
      </c>
      <c r="L23" s="32"/>
      <c r="M23" s="28">
        <v>1</v>
      </c>
      <c r="N23" s="28" t="s">
        <v>28</v>
      </c>
      <c r="O23" s="28"/>
      <c r="P23" s="28"/>
      <c r="Q23" s="28"/>
      <c r="R23" s="28"/>
      <c r="S23" s="28" t="s">
        <v>29</v>
      </c>
      <c r="T23" s="33"/>
      <c r="U23" s="34"/>
      <c r="V23" s="295"/>
      <c r="W23" s="295"/>
      <c r="X23" s="296"/>
    </row>
    <row r="24" spans="1:24" ht="15.75" customHeight="1">
      <c r="A24" s="297"/>
      <c r="B24" s="16"/>
      <c r="C24" s="28"/>
      <c r="D24" s="28"/>
      <c r="E24" s="28"/>
      <c r="F24" s="33"/>
      <c r="G24" s="33"/>
      <c r="H24" s="33"/>
      <c r="I24" s="35" t="s">
        <v>30</v>
      </c>
      <c r="J24" s="36"/>
      <c r="K24" s="36"/>
      <c r="L24" s="32"/>
      <c r="M24" s="28"/>
      <c r="N24" s="28"/>
      <c r="O24" s="28"/>
      <c r="P24" s="28"/>
      <c r="Q24" s="28"/>
      <c r="R24" s="28"/>
      <c r="S24" s="28"/>
      <c r="T24" s="34"/>
      <c r="U24" s="34"/>
      <c r="V24" s="34"/>
      <c r="W24" s="34"/>
      <c r="X24" s="37"/>
    </row>
    <row r="25" spans="1:24" ht="15.75" customHeight="1">
      <c r="A25" s="297"/>
      <c r="B25" s="16" t="s">
        <v>31</v>
      </c>
      <c r="C25" s="28"/>
      <c r="D25" s="28"/>
      <c r="E25" s="29"/>
      <c r="F25" s="29"/>
      <c r="G25" s="38"/>
      <c r="H25" s="28"/>
      <c r="I25" s="28"/>
      <c r="J25" s="30">
        <f>WORKSHEET!H39</f>
        <v>0</v>
      </c>
      <c r="K25" s="30">
        <f>WORKSHEET!I39</f>
        <v>1</v>
      </c>
      <c r="L25" s="32"/>
      <c r="M25" s="28">
        <v>2</v>
      </c>
      <c r="N25" s="28" t="s">
        <v>32</v>
      </c>
      <c r="O25" s="28"/>
      <c r="P25" s="28"/>
      <c r="Q25" s="28"/>
      <c r="R25" s="28"/>
      <c r="S25" s="28" t="s">
        <v>29</v>
      </c>
      <c r="T25" s="33"/>
      <c r="U25" s="34"/>
      <c r="V25" s="295"/>
      <c r="W25" s="295"/>
      <c r="X25" s="296"/>
    </row>
    <row r="26" spans="1:24" ht="15.75" customHeight="1">
      <c r="A26" s="297"/>
      <c r="B26" s="16"/>
      <c r="C26" s="28"/>
      <c r="D26" s="28"/>
      <c r="E26" s="38"/>
      <c r="F26" s="38"/>
      <c r="G26" s="38"/>
      <c r="H26" s="39" t="str">
        <f>CONCATENATE(IF(K25=1,"Elementary Education","Secondary Education"))</f>
        <v>Elementary Education</v>
      </c>
      <c r="J26" s="28"/>
      <c r="K26" s="28"/>
      <c r="L26" s="32"/>
      <c r="M26" s="28"/>
      <c r="N26" s="28"/>
      <c r="O26" s="28"/>
      <c r="P26" s="28"/>
      <c r="Q26" s="28"/>
      <c r="R26" s="28"/>
      <c r="S26" s="28"/>
      <c r="T26" s="34"/>
      <c r="U26" s="34"/>
      <c r="V26" s="34"/>
      <c r="W26" s="34"/>
      <c r="X26" s="37"/>
    </row>
    <row r="27" spans="1:24" ht="15.75" customHeight="1">
      <c r="A27" s="297"/>
      <c r="B27" s="16" t="s">
        <v>33</v>
      </c>
      <c r="C27" s="28"/>
      <c r="D27" s="28"/>
      <c r="E27" s="29"/>
      <c r="F27" s="29"/>
      <c r="G27" s="29"/>
      <c r="H27" s="40"/>
      <c r="I27" s="30">
        <v>1</v>
      </c>
      <c r="J27" s="30">
        <v>0</v>
      </c>
      <c r="K27" s="30">
        <v>3</v>
      </c>
      <c r="L27" s="41"/>
      <c r="M27" s="28">
        <v>3</v>
      </c>
      <c r="N27" s="28" t="s">
        <v>34</v>
      </c>
      <c r="O27" s="28"/>
      <c r="P27" s="28"/>
      <c r="Q27" s="28"/>
      <c r="R27" s="28"/>
      <c r="S27" s="28" t="s">
        <v>29</v>
      </c>
      <c r="T27" s="33"/>
      <c r="U27" s="33"/>
      <c r="V27" s="295"/>
      <c r="W27" s="295"/>
      <c r="X27" s="296"/>
    </row>
    <row r="28" spans="1:24" ht="15.75" customHeight="1">
      <c r="A28" s="297"/>
      <c r="B28" s="42"/>
      <c r="C28" s="43"/>
      <c r="D28" s="35" t="str">
        <f>CONCATENATE(IF(K27=3,"Assistance to Local Bodies for Primary Education","Assistance to Local Bodies for Secondary Education"))</f>
        <v>Assistance to Local Bodies for Primary Education</v>
      </c>
      <c r="F28" s="36"/>
      <c r="G28" s="34"/>
      <c r="H28" s="34"/>
      <c r="I28" s="34"/>
      <c r="J28" s="34"/>
      <c r="K28" s="34"/>
      <c r="L28" s="32"/>
      <c r="M28" s="28"/>
      <c r="N28" s="28"/>
      <c r="O28" s="28"/>
      <c r="P28" s="28"/>
      <c r="Q28" s="28"/>
      <c r="R28" s="28"/>
      <c r="S28" s="28"/>
      <c r="T28" s="34"/>
      <c r="U28" s="34"/>
      <c r="V28" s="34"/>
      <c r="W28" s="34"/>
      <c r="X28" s="37"/>
    </row>
    <row r="29" spans="1:24" ht="15.75" customHeight="1">
      <c r="A29" s="297"/>
      <c r="B29" s="16" t="s">
        <v>35</v>
      </c>
      <c r="C29" s="28"/>
      <c r="D29" s="28"/>
      <c r="E29" s="29"/>
      <c r="F29" s="29"/>
      <c r="G29" s="29"/>
      <c r="H29" s="28"/>
      <c r="I29" s="28"/>
      <c r="J29" s="44" t="s">
        <v>36</v>
      </c>
      <c r="K29" s="44" t="s">
        <v>36</v>
      </c>
      <c r="L29" s="32"/>
      <c r="M29" s="28">
        <v>4</v>
      </c>
      <c r="N29" s="28" t="s">
        <v>37</v>
      </c>
      <c r="O29" s="28"/>
      <c r="P29" s="28"/>
      <c r="Q29" s="28"/>
      <c r="R29" s="28"/>
      <c r="S29" s="28" t="s">
        <v>29</v>
      </c>
      <c r="T29" s="33"/>
      <c r="U29" s="45"/>
      <c r="V29" s="286"/>
      <c r="W29" s="286"/>
      <c r="X29" s="292"/>
    </row>
    <row r="30" spans="1:25" ht="15.75" customHeight="1">
      <c r="A30" s="297"/>
      <c r="B30" s="16"/>
      <c r="C30" s="28"/>
      <c r="D30" s="28"/>
      <c r="E30" s="29"/>
      <c r="F30" s="29"/>
      <c r="G30" s="29"/>
      <c r="H30" s="28"/>
      <c r="I30" s="28"/>
      <c r="J30" s="28"/>
      <c r="K30" s="28"/>
      <c r="L30" s="32"/>
      <c r="M30" s="28"/>
      <c r="N30" s="28"/>
      <c r="O30" s="28"/>
      <c r="P30" s="28"/>
      <c r="Q30" s="28"/>
      <c r="R30" s="28"/>
      <c r="S30" s="28"/>
      <c r="T30" s="34"/>
      <c r="U30" s="34"/>
      <c r="V30" s="34"/>
      <c r="W30" s="34"/>
      <c r="X30" s="37"/>
      <c r="Y30" s="46"/>
    </row>
    <row r="31" spans="1:24" ht="15.75" customHeight="1">
      <c r="A31" s="297"/>
      <c r="B31" s="16" t="s">
        <v>38</v>
      </c>
      <c r="C31" s="28"/>
      <c r="D31" s="28"/>
      <c r="E31" s="29"/>
      <c r="F31" s="29"/>
      <c r="G31" s="29"/>
      <c r="H31" s="40"/>
      <c r="I31" s="40"/>
      <c r="J31" s="30">
        <v>0</v>
      </c>
      <c r="K31" s="30">
        <v>5</v>
      </c>
      <c r="L31" s="41"/>
      <c r="M31" s="28">
        <v>5</v>
      </c>
      <c r="N31" s="28" t="s">
        <v>39</v>
      </c>
      <c r="O31" s="28"/>
      <c r="P31" s="28"/>
      <c r="Q31" s="28"/>
      <c r="R31" s="28"/>
      <c r="S31" s="28" t="s">
        <v>29</v>
      </c>
      <c r="T31" s="282"/>
      <c r="U31" s="282"/>
      <c r="V31" s="282"/>
      <c r="W31" s="282"/>
      <c r="X31" s="287"/>
    </row>
    <row r="32" spans="1:24" ht="15.75" customHeight="1">
      <c r="A32" s="297"/>
      <c r="B32" s="16"/>
      <c r="C32" s="28"/>
      <c r="D32" s="33"/>
      <c r="E32" s="33"/>
      <c r="F32" s="33"/>
      <c r="G32" s="47"/>
      <c r="H32" s="29"/>
      <c r="I32" s="48" t="str">
        <f>CONCATENATE(IF(K31=5,"Teaching grant to MP's","Teaching Grant to ZP's"))</f>
        <v>Teaching grant to MP's</v>
      </c>
      <c r="J32" s="29"/>
      <c r="K32" s="28"/>
      <c r="L32" s="32"/>
      <c r="M32" s="28"/>
      <c r="N32" s="28"/>
      <c r="O32" s="28"/>
      <c r="P32" s="28"/>
      <c r="Q32" s="28"/>
      <c r="R32" s="28"/>
      <c r="S32" s="28"/>
      <c r="T32" s="34"/>
      <c r="U32" s="34"/>
      <c r="V32" s="34"/>
      <c r="W32" s="34"/>
      <c r="X32" s="37"/>
    </row>
    <row r="33" spans="1:24" ht="15.75" customHeight="1">
      <c r="A33" s="297"/>
      <c r="B33" s="16" t="s">
        <v>40</v>
      </c>
      <c r="C33" s="28"/>
      <c r="D33" s="28"/>
      <c r="E33" s="29"/>
      <c r="F33" s="29"/>
      <c r="G33" s="29"/>
      <c r="H33" s="28"/>
      <c r="I33" s="30">
        <v>0</v>
      </c>
      <c r="J33" s="30">
        <v>1</v>
      </c>
      <c r="K33" s="30">
        <v>0</v>
      </c>
      <c r="L33" s="32"/>
      <c r="M33" s="28">
        <v>6</v>
      </c>
      <c r="N33" s="28" t="s">
        <v>41</v>
      </c>
      <c r="O33" s="28"/>
      <c r="P33" s="28"/>
      <c r="Q33" s="28"/>
      <c r="R33" s="28"/>
      <c r="S33" s="28" t="s">
        <v>29</v>
      </c>
      <c r="T33" s="46"/>
      <c r="U33" s="45"/>
      <c r="V33" s="286"/>
      <c r="W33" s="286"/>
      <c r="X33" s="294"/>
    </row>
    <row r="34" spans="1:24" ht="15.75" customHeight="1" thickBot="1">
      <c r="A34" s="297"/>
      <c r="B34" s="49"/>
      <c r="C34" s="50"/>
      <c r="D34" s="50"/>
      <c r="E34" s="50"/>
      <c r="F34" s="50"/>
      <c r="G34" s="50"/>
      <c r="H34" s="50"/>
      <c r="I34" s="51"/>
      <c r="J34" s="52" t="s">
        <v>42</v>
      </c>
      <c r="K34" s="50"/>
      <c r="L34" s="53"/>
      <c r="M34" s="28">
        <v>7</v>
      </c>
      <c r="N34" s="28" t="s">
        <v>43</v>
      </c>
      <c r="O34" s="28"/>
      <c r="P34" s="28"/>
      <c r="Q34" s="28"/>
      <c r="R34" s="28"/>
      <c r="S34" s="28" t="s">
        <v>29</v>
      </c>
      <c r="T34" s="282"/>
      <c r="U34" s="282"/>
      <c r="V34" s="282"/>
      <c r="W34" s="282"/>
      <c r="X34" s="283"/>
    </row>
    <row r="35" spans="1:24" ht="15.75" customHeight="1">
      <c r="A35" s="297"/>
      <c r="B35" s="16"/>
      <c r="C35" s="28"/>
      <c r="D35" s="28"/>
      <c r="E35" s="28"/>
      <c r="F35" s="28"/>
      <c r="G35" s="28"/>
      <c r="H35" s="28"/>
      <c r="I35" s="28"/>
      <c r="J35" s="28"/>
      <c r="K35" s="28"/>
      <c r="L35" s="32"/>
      <c r="M35" s="28">
        <v>8</v>
      </c>
      <c r="N35" s="28" t="s">
        <v>44</v>
      </c>
      <c r="O35" s="28"/>
      <c r="P35" s="28"/>
      <c r="Q35" s="28"/>
      <c r="R35" s="28"/>
      <c r="S35" s="28" t="s">
        <v>29</v>
      </c>
      <c r="T35" s="282"/>
      <c r="U35" s="282"/>
      <c r="V35" s="282"/>
      <c r="W35" s="282"/>
      <c r="X35" s="287"/>
    </row>
    <row r="36" spans="1:24" ht="15.75" customHeight="1">
      <c r="A36" s="297"/>
      <c r="B36" s="16" t="s">
        <v>45</v>
      </c>
      <c r="C36" s="28"/>
      <c r="D36" s="28"/>
      <c r="E36" s="28"/>
      <c r="F36" s="54" t="s">
        <v>16</v>
      </c>
      <c r="G36" s="28" t="s">
        <v>46</v>
      </c>
      <c r="H36" s="28"/>
      <c r="I36" s="28"/>
      <c r="J36" s="28"/>
      <c r="K36" s="54" t="s">
        <v>47</v>
      </c>
      <c r="L36" s="32"/>
      <c r="M36" s="28">
        <v>9</v>
      </c>
      <c r="N36" s="28" t="s">
        <v>48</v>
      </c>
      <c r="O36" s="28"/>
      <c r="P36" s="28"/>
      <c r="Q36" s="28"/>
      <c r="R36" s="28"/>
      <c r="S36" s="28" t="s">
        <v>29</v>
      </c>
      <c r="T36" s="282"/>
      <c r="U36" s="282"/>
      <c r="V36" s="282"/>
      <c r="W36" s="282"/>
      <c r="X36" s="287"/>
    </row>
    <row r="37" spans="1:24" ht="15.75" customHeight="1">
      <c r="A37" s="297"/>
      <c r="B37" s="16" t="s">
        <v>49</v>
      </c>
      <c r="C37" s="28"/>
      <c r="D37" s="28"/>
      <c r="E37" s="28"/>
      <c r="F37" s="28"/>
      <c r="G37" s="28"/>
      <c r="H37" s="28"/>
      <c r="I37" s="28"/>
      <c r="J37" s="28"/>
      <c r="K37" s="28"/>
      <c r="L37" s="32"/>
      <c r="M37" s="28">
        <v>10</v>
      </c>
      <c r="N37" s="28" t="s">
        <v>50</v>
      </c>
      <c r="O37" s="28"/>
      <c r="P37" s="28"/>
      <c r="Q37" s="28"/>
      <c r="R37" s="28"/>
      <c r="S37" s="28" t="s">
        <v>29</v>
      </c>
      <c r="T37" s="282"/>
      <c r="U37" s="282"/>
      <c r="V37" s="282"/>
      <c r="W37" s="282"/>
      <c r="X37" s="287"/>
    </row>
    <row r="38" spans="1:24" ht="15.75" customHeight="1">
      <c r="A38" s="297"/>
      <c r="B38" s="16" t="s">
        <v>51</v>
      </c>
      <c r="C38" s="28"/>
      <c r="D38" s="28"/>
      <c r="E38" s="28"/>
      <c r="F38" s="55"/>
      <c r="G38" s="55"/>
      <c r="H38" s="31">
        <f>H23</f>
        <v>2</v>
      </c>
      <c r="I38" s="31">
        <f>I23</f>
        <v>2</v>
      </c>
      <c r="J38" s="31">
        <f>J23</f>
        <v>0</v>
      </c>
      <c r="K38" s="31">
        <f>K23</f>
        <v>2</v>
      </c>
      <c r="L38" s="32"/>
      <c r="M38" s="28">
        <v>11</v>
      </c>
      <c r="N38" s="28" t="s">
        <v>52</v>
      </c>
      <c r="O38" s="28"/>
      <c r="P38" s="28"/>
      <c r="Q38" s="28"/>
      <c r="R38" s="28"/>
      <c r="S38" s="28" t="s">
        <v>29</v>
      </c>
      <c r="T38" s="282"/>
      <c r="U38" s="282"/>
      <c r="V38" s="282"/>
      <c r="W38" s="282"/>
      <c r="X38" s="287"/>
    </row>
    <row r="39" spans="1:24" ht="15.75" customHeight="1" thickBot="1">
      <c r="A39" s="297"/>
      <c r="B39" s="49"/>
      <c r="C39" s="50"/>
      <c r="D39" s="50"/>
      <c r="E39" s="50"/>
      <c r="F39" s="50"/>
      <c r="G39" s="50"/>
      <c r="H39" s="50"/>
      <c r="I39" s="50"/>
      <c r="J39" s="50"/>
      <c r="K39" s="50"/>
      <c r="L39" s="53"/>
      <c r="M39" s="28">
        <v>12</v>
      </c>
      <c r="N39" s="28" t="s">
        <v>53</v>
      </c>
      <c r="O39" s="28"/>
      <c r="P39" s="28"/>
      <c r="Q39" s="28"/>
      <c r="R39" s="28"/>
      <c r="S39" s="28" t="s">
        <v>29</v>
      </c>
      <c r="T39" s="282"/>
      <c r="U39" s="282"/>
      <c r="V39" s="282"/>
      <c r="W39" s="282"/>
      <c r="X39" s="287"/>
    </row>
    <row r="40" spans="1:24" ht="15.75" customHeight="1">
      <c r="A40" s="297"/>
      <c r="B40" s="16"/>
      <c r="C40" s="28"/>
      <c r="D40" s="28"/>
      <c r="E40" s="28"/>
      <c r="F40" s="28"/>
      <c r="G40" s="28"/>
      <c r="H40" s="28"/>
      <c r="I40" s="28"/>
      <c r="J40" s="28"/>
      <c r="K40" s="28"/>
      <c r="L40" s="32"/>
      <c r="M40" s="28">
        <v>13</v>
      </c>
      <c r="N40" s="28" t="s">
        <v>54</v>
      </c>
      <c r="O40" s="28"/>
      <c r="P40" s="28"/>
      <c r="Q40" s="28"/>
      <c r="R40" s="28"/>
      <c r="S40" s="28" t="s">
        <v>29</v>
      </c>
      <c r="T40" s="282"/>
      <c r="U40" s="282"/>
      <c r="V40" s="282"/>
      <c r="W40" s="282"/>
      <c r="X40" s="287"/>
    </row>
    <row r="41" spans="1:25" ht="15.75" customHeight="1">
      <c r="A41" s="297"/>
      <c r="B41" s="16" t="s">
        <v>55</v>
      </c>
      <c r="C41" s="28"/>
      <c r="D41" s="28"/>
      <c r="E41" s="28"/>
      <c r="F41" s="28"/>
      <c r="G41" s="28" t="s">
        <v>29</v>
      </c>
      <c r="H41" s="274"/>
      <c r="I41" s="274"/>
      <c r="J41" s="274"/>
      <c r="K41" s="274"/>
      <c r="L41" s="293"/>
      <c r="M41" s="28">
        <v>14</v>
      </c>
      <c r="N41" s="28" t="s">
        <v>56</v>
      </c>
      <c r="O41" s="28"/>
      <c r="P41" s="28"/>
      <c r="Q41" s="28"/>
      <c r="R41" s="28"/>
      <c r="S41" s="28" t="s">
        <v>29</v>
      </c>
      <c r="T41" s="282"/>
      <c r="U41" s="282"/>
      <c r="V41" s="282"/>
      <c r="W41" s="282"/>
      <c r="X41" s="287"/>
      <c r="Y41" s="46"/>
    </row>
    <row r="42" spans="1:24" ht="15.75" customHeight="1">
      <c r="A42" s="297"/>
      <c r="B42" s="16" t="s">
        <v>57</v>
      </c>
      <c r="C42" s="28"/>
      <c r="D42" s="28"/>
      <c r="E42" s="28"/>
      <c r="F42" s="28"/>
      <c r="G42" s="28" t="s">
        <v>29</v>
      </c>
      <c r="H42" s="274">
        <f>'ANX-1'!F10</f>
        <v>4000</v>
      </c>
      <c r="I42" s="274"/>
      <c r="J42" s="274"/>
      <c r="K42" s="274"/>
      <c r="L42" s="293"/>
      <c r="M42" s="28">
        <v>15</v>
      </c>
      <c r="N42" s="28" t="s">
        <v>58</v>
      </c>
      <c r="O42" s="28"/>
      <c r="P42" s="28"/>
      <c r="Q42" s="28"/>
      <c r="R42" s="28"/>
      <c r="S42" s="28" t="s">
        <v>29</v>
      </c>
      <c r="T42" s="282"/>
      <c r="U42" s="282"/>
      <c r="V42" s="282"/>
      <c r="W42" s="282"/>
      <c r="X42" s="287"/>
    </row>
    <row r="43" spans="1:24" ht="15.75" customHeight="1">
      <c r="A43" s="297"/>
      <c r="B43" s="16" t="s">
        <v>59</v>
      </c>
      <c r="C43" s="28"/>
      <c r="D43" s="28"/>
      <c r="E43" s="28"/>
      <c r="F43" s="28"/>
      <c r="G43" s="28" t="s">
        <v>29</v>
      </c>
      <c r="H43" s="274"/>
      <c r="I43" s="274"/>
      <c r="J43" s="274"/>
      <c r="K43" s="274"/>
      <c r="L43" s="293"/>
      <c r="M43" s="28">
        <v>16</v>
      </c>
      <c r="N43" s="28" t="s">
        <v>60</v>
      </c>
      <c r="O43" s="28"/>
      <c r="P43" s="28"/>
      <c r="Q43" s="28"/>
      <c r="R43" s="28"/>
      <c r="S43" s="28" t="s">
        <v>29</v>
      </c>
      <c r="T43" s="282"/>
      <c r="U43" s="282"/>
      <c r="V43" s="282"/>
      <c r="W43" s="282"/>
      <c r="X43" s="287"/>
    </row>
    <row r="44" spans="1:24" ht="15.75" customHeight="1">
      <c r="A44" s="297"/>
      <c r="B44" s="56" t="s">
        <v>61</v>
      </c>
      <c r="C44" s="28" t="s">
        <v>62</v>
      </c>
      <c r="D44" s="28"/>
      <c r="E44" s="28"/>
      <c r="F44" s="28"/>
      <c r="G44" s="28" t="s">
        <v>29</v>
      </c>
      <c r="H44" s="274"/>
      <c r="I44" s="274"/>
      <c r="J44" s="274"/>
      <c r="K44" s="274"/>
      <c r="L44" s="293"/>
      <c r="M44" s="28">
        <v>17</v>
      </c>
      <c r="N44" s="28" t="s">
        <v>63</v>
      </c>
      <c r="O44" s="28"/>
      <c r="P44" s="28"/>
      <c r="Q44" s="28"/>
      <c r="R44" s="28"/>
      <c r="S44" s="28" t="s">
        <v>29</v>
      </c>
      <c r="T44" s="282"/>
      <c r="U44" s="282"/>
      <c r="V44" s="282"/>
      <c r="W44" s="282"/>
      <c r="X44" s="287"/>
    </row>
    <row r="45" spans="1:24" ht="15.75" customHeight="1">
      <c r="A45" s="297"/>
      <c r="B45" s="16"/>
      <c r="C45" s="28"/>
      <c r="D45" s="28"/>
      <c r="E45" s="28"/>
      <c r="F45" s="28"/>
      <c r="G45" s="28" t="s">
        <v>29</v>
      </c>
      <c r="H45" s="282"/>
      <c r="I45" s="282"/>
      <c r="J45" s="282"/>
      <c r="K45" s="282"/>
      <c r="L45" s="283"/>
      <c r="M45" s="28">
        <v>18</v>
      </c>
      <c r="N45" s="28" t="s">
        <v>64</v>
      </c>
      <c r="O45" s="28"/>
      <c r="P45" s="28"/>
      <c r="Q45" s="28"/>
      <c r="R45" s="28"/>
      <c r="S45" s="28" t="s">
        <v>29</v>
      </c>
      <c r="T45" s="282"/>
      <c r="U45" s="282"/>
      <c r="V45" s="282"/>
      <c r="W45" s="282"/>
      <c r="X45" s="287"/>
    </row>
    <row r="46" spans="1:24" ht="15.75" customHeight="1">
      <c r="A46" s="297"/>
      <c r="B46" s="16"/>
      <c r="C46" s="28"/>
      <c r="D46" s="28"/>
      <c r="E46" s="28"/>
      <c r="F46" s="28"/>
      <c r="G46" s="28" t="s">
        <v>29</v>
      </c>
      <c r="H46" s="282"/>
      <c r="I46" s="282"/>
      <c r="J46" s="282"/>
      <c r="K46" s="282"/>
      <c r="L46" s="283"/>
      <c r="M46" s="28">
        <v>19</v>
      </c>
      <c r="N46" s="28" t="s">
        <v>65</v>
      </c>
      <c r="O46" s="28"/>
      <c r="P46" s="28"/>
      <c r="Q46" s="28"/>
      <c r="R46" s="28"/>
      <c r="S46" s="28" t="s">
        <v>29</v>
      </c>
      <c r="T46" s="282"/>
      <c r="U46" s="282"/>
      <c r="V46" s="282"/>
      <c r="W46" s="282"/>
      <c r="X46" s="287"/>
    </row>
    <row r="47" spans="1:24" ht="15.75" customHeight="1">
      <c r="A47" s="297"/>
      <c r="B47" s="16"/>
      <c r="C47" s="28"/>
      <c r="D47" s="28"/>
      <c r="E47" s="28"/>
      <c r="F47" s="28"/>
      <c r="G47" s="28" t="s">
        <v>29</v>
      </c>
      <c r="H47" s="282"/>
      <c r="I47" s="282"/>
      <c r="J47" s="282"/>
      <c r="K47" s="282"/>
      <c r="L47" s="283"/>
      <c r="M47" s="28">
        <v>20</v>
      </c>
      <c r="N47" s="28" t="s">
        <v>66</v>
      </c>
      <c r="O47" s="28"/>
      <c r="P47" s="28"/>
      <c r="Q47" s="28"/>
      <c r="R47" s="28"/>
      <c r="S47" s="28" t="s">
        <v>29</v>
      </c>
      <c r="T47" s="33"/>
      <c r="U47" s="33"/>
      <c r="V47" s="286"/>
      <c r="W47" s="286"/>
      <c r="X47" s="292"/>
    </row>
    <row r="48" spans="1:24" ht="15.75" customHeight="1">
      <c r="A48" s="297"/>
      <c r="B48" s="16"/>
      <c r="C48" s="28"/>
      <c r="D48" s="57">
        <f>H56</f>
        <v>4000</v>
      </c>
      <c r="E48" s="28"/>
      <c r="F48" s="28"/>
      <c r="G48" s="28" t="s">
        <v>29</v>
      </c>
      <c r="H48" s="282"/>
      <c r="I48" s="282"/>
      <c r="J48" s="282"/>
      <c r="K48" s="282"/>
      <c r="L48" s="283"/>
      <c r="M48" s="28">
        <v>21</v>
      </c>
      <c r="N48" s="28"/>
      <c r="O48" s="28"/>
      <c r="P48" s="28"/>
      <c r="Q48" s="28"/>
      <c r="R48" s="28"/>
      <c r="S48" s="28" t="s">
        <v>29</v>
      </c>
      <c r="T48" s="282"/>
      <c r="U48" s="282"/>
      <c r="V48" s="282"/>
      <c r="W48" s="282"/>
      <c r="X48" s="287"/>
    </row>
    <row r="49" spans="1:24" ht="15.75" customHeight="1">
      <c r="A49" s="297"/>
      <c r="B49" s="16"/>
      <c r="C49" s="28"/>
      <c r="D49" s="28"/>
      <c r="E49" s="28"/>
      <c r="F49" s="28"/>
      <c r="G49" s="28" t="s">
        <v>29</v>
      </c>
      <c r="H49" s="282"/>
      <c r="I49" s="282"/>
      <c r="J49" s="282"/>
      <c r="K49" s="282"/>
      <c r="L49" s="283"/>
      <c r="M49" s="28">
        <v>22</v>
      </c>
      <c r="N49" s="28"/>
      <c r="O49" s="28"/>
      <c r="P49" s="28"/>
      <c r="Q49" s="28"/>
      <c r="R49" s="28"/>
      <c r="S49" s="28" t="s">
        <v>29</v>
      </c>
      <c r="T49" s="282"/>
      <c r="U49" s="282"/>
      <c r="V49" s="282"/>
      <c r="W49" s="282"/>
      <c r="X49" s="287"/>
    </row>
    <row r="50" spans="1:24" ht="15.75" customHeight="1">
      <c r="A50" s="297"/>
      <c r="B50" s="16"/>
      <c r="C50" s="28"/>
      <c r="D50" s="28"/>
      <c r="E50" s="28"/>
      <c r="F50" s="28"/>
      <c r="G50" s="28" t="s">
        <v>29</v>
      </c>
      <c r="H50" s="282"/>
      <c r="I50" s="282"/>
      <c r="J50" s="282"/>
      <c r="K50" s="282"/>
      <c r="L50" s="283"/>
      <c r="M50" s="28">
        <v>23</v>
      </c>
      <c r="N50" s="28"/>
      <c r="O50" s="28"/>
      <c r="P50" s="28"/>
      <c r="Q50" s="28"/>
      <c r="R50" s="28"/>
      <c r="S50" s="28" t="s">
        <v>29</v>
      </c>
      <c r="T50" s="282"/>
      <c r="U50" s="282"/>
      <c r="V50" s="282"/>
      <c r="W50" s="282"/>
      <c r="X50" s="287"/>
    </row>
    <row r="51" spans="1:24" ht="15.75" customHeight="1">
      <c r="A51" s="297"/>
      <c r="B51" s="16"/>
      <c r="C51" s="28"/>
      <c r="D51" s="28"/>
      <c r="E51" s="28"/>
      <c r="F51" s="28"/>
      <c r="G51" s="28" t="s">
        <v>29</v>
      </c>
      <c r="H51" s="282"/>
      <c r="I51" s="282"/>
      <c r="J51" s="282"/>
      <c r="K51" s="282"/>
      <c r="L51" s="283"/>
      <c r="M51" s="28">
        <v>24</v>
      </c>
      <c r="N51" s="28"/>
      <c r="O51" s="28"/>
      <c r="P51" s="28"/>
      <c r="Q51" s="28"/>
      <c r="R51" s="28"/>
      <c r="S51" s="28" t="s">
        <v>29</v>
      </c>
      <c r="T51" s="282"/>
      <c r="U51" s="282"/>
      <c r="V51" s="282"/>
      <c r="W51" s="282"/>
      <c r="X51" s="287"/>
    </row>
    <row r="52" spans="1:24" ht="15.75" customHeight="1" thickBot="1">
      <c r="A52" s="297"/>
      <c r="B52" s="16"/>
      <c r="C52" s="28"/>
      <c r="D52" s="28"/>
      <c r="E52" s="28"/>
      <c r="F52" s="28"/>
      <c r="G52" s="28" t="s">
        <v>29</v>
      </c>
      <c r="H52" s="282"/>
      <c r="I52" s="282"/>
      <c r="J52" s="282"/>
      <c r="K52" s="282"/>
      <c r="L52" s="283"/>
      <c r="M52" s="28">
        <v>25</v>
      </c>
      <c r="N52" s="28"/>
      <c r="O52" s="28"/>
      <c r="P52" s="28"/>
      <c r="Q52" s="28"/>
      <c r="R52" s="28"/>
      <c r="S52" s="28" t="s">
        <v>29</v>
      </c>
      <c r="T52" s="284"/>
      <c r="U52" s="284"/>
      <c r="V52" s="284"/>
      <c r="W52" s="284"/>
      <c r="X52" s="285"/>
    </row>
    <row r="53" spans="1:24" ht="15.75" customHeight="1" thickBot="1">
      <c r="A53" s="297"/>
      <c r="B53" s="16"/>
      <c r="C53" s="28"/>
      <c r="D53" s="28"/>
      <c r="E53" s="28"/>
      <c r="F53" s="28"/>
      <c r="G53" s="28" t="s">
        <v>29</v>
      </c>
      <c r="H53" s="286"/>
      <c r="I53" s="282"/>
      <c r="J53" s="282"/>
      <c r="K53" s="282"/>
      <c r="L53" s="283"/>
      <c r="M53" s="50" t="s">
        <v>67</v>
      </c>
      <c r="N53" s="50"/>
      <c r="O53" s="50"/>
      <c r="P53" s="50"/>
      <c r="Q53" s="50"/>
      <c r="R53" s="50"/>
      <c r="S53" s="50" t="s">
        <v>29</v>
      </c>
      <c r="T53" s="284">
        <f>V23+V25+V27+V29+V33+V47</f>
        <v>0</v>
      </c>
      <c r="U53" s="284"/>
      <c r="V53" s="284"/>
      <c r="W53" s="284"/>
      <c r="X53" s="285"/>
    </row>
    <row r="54" spans="1:24" ht="15.75" customHeight="1" thickBot="1">
      <c r="A54" s="297"/>
      <c r="B54" s="16" t="s">
        <v>68</v>
      </c>
      <c r="C54" s="28"/>
      <c r="D54" s="28"/>
      <c r="E54" s="28"/>
      <c r="F54" s="28"/>
      <c r="G54" s="28" t="s">
        <v>29</v>
      </c>
      <c r="H54" s="274">
        <f>H42</f>
        <v>4000</v>
      </c>
      <c r="I54" s="275"/>
      <c r="J54" s="275"/>
      <c r="K54" s="275"/>
      <c r="L54" s="276"/>
      <c r="M54" s="58" t="s">
        <v>69</v>
      </c>
      <c r="N54" s="58"/>
      <c r="O54" s="58"/>
      <c r="P54" s="58"/>
      <c r="Q54" s="58"/>
      <c r="R54" s="58"/>
      <c r="S54" s="59" t="s">
        <v>29</v>
      </c>
      <c r="T54" s="288"/>
      <c r="U54" s="288"/>
      <c r="V54" s="288"/>
      <c r="W54" s="288"/>
      <c r="X54" s="289"/>
    </row>
    <row r="55" spans="1:24" ht="15.75" customHeight="1">
      <c r="A55" s="297"/>
      <c r="B55" s="16" t="s">
        <v>70</v>
      </c>
      <c r="C55" s="28"/>
      <c r="D55" s="28"/>
      <c r="E55" s="28"/>
      <c r="F55" s="28"/>
      <c r="G55" s="28" t="s">
        <v>29</v>
      </c>
      <c r="H55" s="274">
        <v>0</v>
      </c>
      <c r="I55" s="275"/>
      <c r="J55" s="275"/>
      <c r="K55" s="275"/>
      <c r="L55" s="276"/>
      <c r="M55" s="11"/>
      <c r="N55" s="290"/>
      <c r="O55" s="290"/>
      <c r="P55" s="290"/>
      <c r="Q55" s="290"/>
      <c r="R55" s="290"/>
      <c r="S55" s="290"/>
      <c r="T55" s="290"/>
      <c r="U55" s="290"/>
      <c r="V55" s="290"/>
      <c r="W55" s="290"/>
      <c r="X55" s="291"/>
    </row>
    <row r="56" spans="1:24" ht="15.75" customHeight="1">
      <c r="A56" s="273"/>
      <c r="B56" s="16" t="s">
        <v>71</v>
      </c>
      <c r="C56" s="28"/>
      <c r="D56" s="28"/>
      <c r="E56" s="28"/>
      <c r="F56" s="28"/>
      <c r="G56" s="28" t="s">
        <v>29</v>
      </c>
      <c r="H56" s="274">
        <f>H54-H55</f>
        <v>4000</v>
      </c>
      <c r="I56" s="275"/>
      <c r="J56" s="275"/>
      <c r="K56" s="275"/>
      <c r="L56" s="276"/>
      <c r="M56" s="11"/>
      <c r="N56" s="290"/>
      <c r="O56" s="290"/>
      <c r="P56" s="290"/>
      <c r="Q56" s="290"/>
      <c r="R56" s="290"/>
      <c r="S56" s="290"/>
      <c r="T56" s="290"/>
      <c r="U56" s="290"/>
      <c r="V56" s="290"/>
      <c r="W56" s="290"/>
      <c r="X56" s="291"/>
    </row>
    <row r="57" spans="1:24" ht="15.75" customHeight="1">
      <c r="A57" s="273"/>
      <c r="B57" s="16" t="s">
        <v>72</v>
      </c>
      <c r="C57" s="28"/>
      <c r="D57" s="28"/>
      <c r="E57" s="28"/>
      <c r="F57" s="28"/>
      <c r="G57" s="28"/>
      <c r="H57" s="277" t="str">
        <f>'ANX-1'!C11</f>
        <v>four thousands only</v>
      </c>
      <c r="I57" s="277"/>
      <c r="J57" s="277"/>
      <c r="K57" s="277"/>
      <c r="L57" s="278"/>
      <c r="M57" s="11"/>
      <c r="N57" s="290"/>
      <c r="O57" s="290"/>
      <c r="P57" s="290"/>
      <c r="Q57" s="290"/>
      <c r="R57" s="290"/>
      <c r="S57" s="290"/>
      <c r="T57" s="290"/>
      <c r="U57" s="290"/>
      <c r="V57" s="290"/>
      <c r="W57" s="290"/>
      <c r="X57" s="291"/>
    </row>
    <row r="58" spans="1:24" ht="15.75" customHeight="1">
      <c r="A58" s="273"/>
      <c r="B58" s="279"/>
      <c r="C58" s="280"/>
      <c r="D58" s="280"/>
      <c r="E58" s="280"/>
      <c r="F58" s="280"/>
      <c r="G58" s="280"/>
      <c r="H58" s="280"/>
      <c r="I58" s="280"/>
      <c r="J58" s="280"/>
      <c r="K58" s="280"/>
      <c r="L58" s="281"/>
      <c r="M58" s="11"/>
      <c r="N58" s="290"/>
      <c r="O58" s="290"/>
      <c r="P58" s="290"/>
      <c r="Q58" s="290"/>
      <c r="R58" s="290"/>
      <c r="S58" s="290"/>
      <c r="T58" s="290"/>
      <c r="U58" s="290"/>
      <c r="V58" s="290"/>
      <c r="W58" s="290"/>
      <c r="X58" s="291"/>
    </row>
    <row r="59" spans="1:24" ht="15.75" customHeight="1" thickBot="1">
      <c r="A59" s="273"/>
      <c r="B59" s="49"/>
      <c r="C59" s="50"/>
      <c r="D59" s="50"/>
      <c r="E59" s="50"/>
      <c r="F59" s="50"/>
      <c r="G59" s="50"/>
      <c r="H59" s="50"/>
      <c r="I59" s="50"/>
      <c r="J59" s="50"/>
      <c r="K59" s="50"/>
      <c r="L59" s="53"/>
      <c r="M59" s="60"/>
      <c r="N59" s="60"/>
      <c r="O59" s="60"/>
      <c r="P59" s="60"/>
      <c r="Q59" s="60"/>
      <c r="R59" s="60"/>
      <c r="S59" s="269" t="s">
        <v>73</v>
      </c>
      <c r="T59" s="269"/>
      <c r="U59" s="269"/>
      <c r="V59" s="269"/>
      <c r="W59" s="269"/>
      <c r="X59" s="61"/>
    </row>
    <row r="60" spans="1:24" ht="15.75" customHeight="1">
      <c r="A60" s="273"/>
      <c r="B60" s="270" t="s">
        <v>74</v>
      </c>
      <c r="C60" s="271"/>
      <c r="D60" s="271"/>
      <c r="E60" s="271"/>
      <c r="F60" s="271"/>
      <c r="G60" s="271"/>
      <c r="H60" s="271"/>
      <c r="I60" s="271"/>
      <c r="J60" s="271"/>
      <c r="K60" s="271"/>
      <c r="L60" s="271"/>
      <c r="M60" s="271"/>
      <c r="N60" s="271"/>
      <c r="O60" s="271"/>
      <c r="P60" s="271"/>
      <c r="Q60" s="271"/>
      <c r="R60" s="271"/>
      <c r="S60" s="271"/>
      <c r="T60" s="271"/>
      <c r="U60" s="271"/>
      <c r="V60" s="271"/>
      <c r="W60" s="271"/>
      <c r="X60" s="272"/>
    </row>
    <row r="61" spans="1:24" ht="15.75" customHeight="1">
      <c r="A61" s="273"/>
      <c r="B61" s="16" t="s">
        <v>75</v>
      </c>
      <c r="C61" s="28" t="s">
        <v>76</v>
      </c>
      <c r="D61" s="28"/>
      <c r="E61" s="28"/>
      <c r="F61" s="28"/>
      <c r="G61" s="28"/>
      <c r="H61" s="28" t="s">
        <v>77</v>
      </c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62"/>
    </row>
    <row r="62" spans="1:24" ht="15.75" customHeight="1">
      <c r="A62" s="273"/>
      <c r="B62" s="56" t="s">
        <v>78</v>
      </c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62"/>
    </row>
    <row r="63" spans="1:24" ht="15.75" customHeight="1">
      <c r="A63" s="273"/>
      <c r="B63" s="16" t="s">
        <v>79</v>
      </c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62"/>
    </row>
    <row r="64" spans="1:24" ht="15.75" customHeight="1">
      <c r="A64" s="6"/>
      <c r="B64" s="56" t="s">
        <v>80</v>
      </c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62"/>
    </row>
    <row r="65" spans="1:24" ht="15.75" customHeight="1">
      <c r="A65" s="6"/>
      <c r="B65" s="16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62"/>
    </row>
    <row r="66" spans="1:24" ht="15.75" customHeight="1">
      <c r="A66" s="6"/>
      <c r="B66" s="16"/>
      <c r="C66" s="28"/>
      <c r="D66" s="28"/>
      <c r="E66" s="28" t="s">
        <v>81</v>
      </c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62"/>
    </row>
    <row r="67" spans="1:24" ht="21" customHeight="1">
      <c r="A67" s="6"/>
      <c r="B67" s="16"/>
      <c r="C67" s="28"/>
      <c r="D67" s="28"/>
      <c r="E67" s="28" t="s">
        <v>82</v>
      </c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62"/>
    </row>
    <row r="68" spans="1:24" ht="15.75" customHeight="1">
      <c r="A68" s="63"/>
      <c r="B68" s="16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62"/>
    </row>
    <row r="69" spans="1:24" ht="15.75" customHeight="1">
      <c r="A69" s="63"/>
      <c r="B69" s="16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 t="s">
        <v>83</v>
      </c>
      <c r="P69" s="28"/>
      <c r="Q69" s="28"/>
      <c r="R69" s="28"/>
      <c r="S69" s="28"/>
      <c r="T69" s="28"/>
      <c r="U69" s="28"/>
      <c r="V69" s="28"/>
      <c r="W69" s="28"/>
      <c r="X69" s="62"/>
    </row>
    <row r="70" spans="1:24" ht="15.75" customHeight="1">
      <c r="A70" s="63"/>
      <c r="B70" s="64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6"/>
    </row>
    <row r="71" spans="1:24" ht="14.25">
      <c r="A71" s="63"/>
      <c r="B71" s="64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6"/>
    </row>
    <row r="72" spans="1:24" ht="14.25" customHeight="1">
      <c r="A72" s="63"/>
      <c r="B72" s="64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6"/>
    </row>
    <row r="73" spans="1:24" ht="14.25">
      <c r="A73" s="63"/>
      <c r="B73" s="64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6"/>
    </row>
    <row r="74" spans="1:24" ht="14.25">
      <c r="A74" s="63"/>
      <c r="B74" s="64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6"/>
    </row>
    <row r="75" spans="1:24" ht="15" thickBot="1">
      <c r="A75" s="63"/>
      <c r="B75" s="68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70"/>
    </row>
    <row r="76" ht="13.5" thickTop="1"/>
  </sheetData>
  <sheetProtection password="D5B1" sheet="1" insertColumns="0" insertRows="0" insertHyperlinks="0" deleteColumns="0" deleteRows="0" sort="0" autoFilter="0" pivotTables="0"/>
  <mergeCells count="62">
    <mergeCell ref="B2:X2"/>
    <mergeCell ref="Q19:X19"/>
    <mergeCell ref="T22:X22"/>
    <mergeCell ref="T31:X31"/>
    <mergeCell ref="Q18:X18"/>
    <mergeCell ref="V23:X23"/>
    <mergeCell ref="V25:X25"/>
    <mergeCell ref="F11:M11"/>
    <mergeCell ref="F14:I14"/>
    <mergeCell ref="V33:X33"/>
    <mergeCell ref="V27:X27"/>
    <mergeCell ref="V29:X29"/>
    <mergeCell ref="A2:A55"/>
    <mergeCell ref="B3:X3"/>
    <mergeCell ref="B4:X4"/>
    <mergeCell ref="B5:E5"/>
    <mergeCell ref="B7:E7"/>
    <mergeCell ref="B9:E9"/>
    <mergeCell ref="F9:J9"/>
    <mergeCell ref="H43:L43"/>
    <mergeCell ref="T43:X43"/>
    <mergeCell ref="T34:X34"/>
    <mergeCell ref="T35:X35"/>
    <mergeCell ref="T36:X36"/>
    <mergeCell ref="T37:X37"/>
    <mergeCell ref="T38:X38"/>
    <mergeCell ref="T39:X39"/>
    <mergeCell ref="T40:X40"/>
    <mergeCell ref="H41:L41"/>
    <mergeCell ref="T41:X41"/>
    <mergeCell ref="H42:L42"/>
    <mergeCell ref="T42:X42"/>
    <mergeCell ref="H49:L49"/>
    <mergeCell ref="T49:X49"/>
    <mergeCell ref="H44:L44"/>
    <mergeCell ref="T44:X44"/>
    <mergeCell ref="H45:L45"/>
    <mergeCell ref="T45:X45"/>
    <mergeCell ref="H46:L46"/>
    <mergeCell ref="T54:X54"/>
    <mergeCell ref="H54:L54"/>
    <mergeCell ref="H55:L55"/>
    <mergeCell ref="N55:X58"/>
    <mergeCell ref="T46:X46"/>
    <mergeCell ref="H47:L47"/>
    <mergeCell ref="V47:X47"/>
    <mergeCell ref="H48:L48"/>
    <mergeCell ref="T48:X48"/>
    <mergeCell ref="H52:L52"/>
    <mergeCell ref="T52:X52"/>
    <mergeCell ref="H53:L53"/>
    <mergeCell ref="T53:X53"/>
    <mergeCell ref="H50:L50"/>
    <mergeCell ref="T50:X50"/>
    <mergeCell ref="H51:L51"/>
    <mergeCell ref="T51:X51"/>
    <mergeCell ref="S59:W59"/>
    <mergeCell ref="B60:X60"/>
    <mergeCell ref="A56:A63"/>
    <mergeCell ref="H56:L56"/>
    <mergeCell ref="H57:L57"/>
    <mergeCell ref="B58:L58"/>
  </mergeCells>
  <printOptions/>
  <pageMargins left="0.17" right="0.22" top="0.68" bottom="0.23" header="0.36" footer="0.18"/>
  <pageSetup horizontalDpi="600" verticalDpi="600" orientation="portrait" paperSize="5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17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5.8515625" style="46" customWidth="1"/>
    <col min="2" max="2" width="25.421875" style="179" customWidth="1"/>
    <col min="3" max="3" width="10.7109375" style="180" customWidth="1"/>
    <col min="4" max="4" width="11.8515625" style="46" customWidth="1"/>
    <col min="5" max="5" width="7.57421875" style="46" customWidth="1"/>
    <col min="6" max="6" width="9.28125" style="46" customWidth="1"/>
    <col min="7" max="7" width="7.421875" style="46" customWidth="1"/>
    <col min="8" max="8" width="8.7109375" style="46" customWidth="1"/>
    <col min="9" max="9" width="11.28125" style="46" customWidth="1"/>
    <col min="10" max="10" width="11.421875" style="46" customWidth="1"/>
    <col min="11" max="11" width="11.7109375" style="181" customWidth="1"/>
    <col min="12" max="12" width="7.140625" style="186" customWidth="1"/>
    <col min="13" max="13" width="10.140625" style="46" customWidth="1"/>
    <col min="14" max="14" width="7.421875" style="46" customWidth="1"/>
    <col min="15" max="15" width="7.57421875" style="46" customWidth="1"/>
    <col min="16" max="16" width="11.57421875" style="46" bestFit="1" customWidth="1"/>
    <col min="17" max="17" width="8.28125" style="46" customWidth="1"/>
    <col min="18" max="18" width="7.57421875" style="46" customWidth="1"/>
    <col min="19" max="19" width="8.140625" style="46" hidden="1" customWidth="1"/>
    <col min="20" max="20" width="11.8515625" style="46" customWidth="1"/>
    <col min="21" max="21" width="11.7109375" style="178" customWidth="1"/>
    <col min="22" max="22" width="9.8515625" style="46" customWidth="1"/>
    <col min="23" max="23" width="12.8515625" style="46" customWidth="1"/>
    <col min="24" max="24" width="9.421875" style="46" customWidth="1"/>
    <col min="25" max="35" width="9.140625" style="46" customWidth="1"/>
    <col min="36" max="36" width="15.00390625" style="46" customWidth="1"/>
    <col min="37" max="16384" width="9.140625" style="46" customWidth="1"/>
  </cols>
  <sheetData>
    <row r="1" spans="1:23" ht="30.75" customHeight="1">
      <c r="A1" s="320" t="s">
        <v>353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0"/>
      <c r="S1" s="320"/>
      <c r="T1" s="320"/>
      <c r="U1" s="320"/>
      <c r="V1" s="320"/>
      <c r="W1" s="320"/>
    </row>
    <row r="2" spans="1:23" s="176" customFormat="1" ht="107.25" customHeight="1">
      <c r="A2" s="172" t="s">
        <v>202</v>
      </c>
      <c r="B2" s="173" t="s">
        <v>203</v>
      </c>
      <c r="C2" s="174" t="s">
        <v>204</v>
      </c>
      <c r="D2" s="172" t="s">
        <v>225</v>
      </c>
      <c r="E2" s="172" t="s">
        <v>205</v>
      </c>
      <c r="F2" s="172" t="s">
        <v>206</v>
      </c>
      <c r="G2" s="172" t="s">
        <v>207</v>
      </c>
      <c r="H2" s="172" t="s">
        <v>208</v>
      </c>
      <c r="I2" s="172" t="s">
        <v>209</v>
      </c>
      <c r="J2" s="172" t="s">
        <v>210</v>
      </c>
      <c r="K2" s="172" t="s">
        <v>211</v>
      </c>
      <c r="L2" s="172" t="s">
        <v>212</v>
      </c>
      <c r="M2" s="172" t="s">
        <v>213</v>
      </c>
      <c r="N2" s="172" t="s">
        <v>214</v>
      </c>
      <c r="O2" s="172" t="s">
        <v>215</v>
      </c>
      <c r="P2" s="175" t="s">
        <v>216</v>
      </c>
      <c r="Q2" s="172" t="s">
        <v>217</v>
      </c>
      <c r="R2" s="172" t="s">
        <v>218</v>
      </c>
      <c r="S2" s="172" t="s">
        <v>219</v>
      </c>
      <c r="T2" s="172" t="s">
        <v>220</v>
      </c>
      <c r="U2" s="172" t="s">
        <v>221</v>
      </c>
      <c r="V2" s="172" t="s">
        <v>222</v>
      </c>
      <c r="W2" s="172" t="s">
        <v>223</v>
      </c>
    </row>
    <row r="3" spans="1:36" s="83" customFormat="1" ht="127.5" customHeight="1">
      <c r="A3" s="187">
        <v>1</v>
      </c>
      <c r="B3" s="188" t="str">
        <f>WORKSHEET!F2</f>
        <v>K. VENKATESWARLU</v>
      </c>
      <c r="C3" s="189" t="str">
        <f>WORKSHEET!F3</f>
        <v>0706895</v>
      </c>
      <c r="D3" s="187">
        <f>ANNEXURE!I8</f>
        <v>4000</v>
      </c>
      <c r="E3" s="187"/>
      <c r="F3" s="187"/>
      <c r="G3" s="187"/>
      <c r="H3" s="187"/>
      <c r="I3" s="187"/>
      <c r="J3" s="187"/>
      <c r="K3" s="190">
        <f>SUM(D3:J3)</f>
        <v>4000</v>
      </c>
      <c r="L3" s="191"/>
      <c r="M3" s="187"/>
      <c r="N3" s="187"/>
      <c r="O3" s="187"/>
      <c r="P3" s="187"/>
      <c r="Q3" s="192"/>
      <c r="R3" s="192"/>
      <c r="S3" s="192"/>
      <c r="T3" s="187"/>
      <c r="U3" s="193">
        <f>K3-T3</f>
        <v>4000</v>
      </c>
      <c r="V3" s="187">
        <v>0</v>
      </c>
      <c r="W3" s="194">
        <f>U3-V3</f>
        <v>4000</v>
      </c>
      <c r="AG3" s="55"/>
      <c r="AH3" s="55"/>
      <c r="AI3" s="55"/>
      <c r="AJ3" s="55"/>
    </row>
    <row r="4" spans="1:23" ht="16.5">
      <c r="A4" s="178"/>
      <c r="D4" s="178"/>
      <c r="E4" s="178"/>
      <c r="F4" s="178"/>
      <c r="G4" s="178"/>
      <c r="H4" s="178"/>
      <c r="I4" s="178"/>
      <c r="J4" s="178"/>
      <c r="L4" s="182"/>
      <c r="M4" s="182"/>
      <c r="N4" s="178"/>
      <c r="O4" s="178"/>
      <c r="P4" s="178"/>
      <c r="Q4" s="178"/>
      <c r="R4" s="178"/>
      <c r="S4" s="178"/>
      <c r="T4" s="178"/>
      <c r="V4" s="178"/>
      <c r="W4" s="178"/>
    </row>
    <row r="5" spans="1:23" ht="16.5">
      <c r="A5" s="178"/>
      <c r="B5" s="195"/>
      <c r="D5" s="178"/>
      <c r="E5" s="178"/>
      <c r="F5" s="178"/>
      <c r="G5" s="178"/>
      <c r="H5" s="178"/>
      <c r="I5" s="178"/>
      <c r="J5" s="178"/>
      <c r="L5" s="182"/>
      <c r="M5" s="178"/>
      <c r="N5" s="178"/>
      <c r="O5" s="178"/>
      <c r="P5" s="178"/>
      <c r="Q5" s="178"/>
      <c r="R5" s="178"/>
      <c r="S5" s="178"/>
      <c r="T5" s="178"/>
      <c r="U5" s="177"/>
      <c r="V5" s="178"/>
      <c r="W5" s="178"/>
    </row>
    <row r="6" spans="1:23" ht="16.5">
      <c r="A6" s="178"/>
      <c r="B6" s="195" t="s">
        <v>161</v>
      </c>
      <c r="C6" s="195" t="s">
        <v>183</v>
      </c>
      <c r="D6" s="196" t="str">
        <f>'ANX-1'!C11</f>
        <v>four thousands only</v>
      </c>
      <c r="E6" s="195"/>
      <c r="G6" s="178"/>
      <c r="H6" s="178"/>
      <c r="I6" s="178"/>
      <c r="J6" s="178"/>
      <c r="L6" s="182"/>
      <c r="M6" s="178"/>
      <c r="N6" s="178"/>
      <c r="O6" s="178"/>
      <c r="P6" s="178"/>
      <c r="Q6" s="178"/>
      <c r="R6" s="178"/>
      <c r="S6" s="178"/>
      <c r="T6" s="177"/>
      <c r="V6" s="178"/>
      <c r="W6" s="178"/>
    </row>
    <row r="7" spans="1:23" ht="16.5">
      <c r="A7" s="178"/>
      <c r="B7" s="195"/>
      <c r="D7" s="178"/>
      <c r="E7" s="178"/>
      <c r="F7" s="178"/>
      <c r="G7" s="178"/>
      <c r="H7" s="178"/>
      <c r="I7" s="178"/>
      <c r="J7" s="178"/>
      <c r="L7" s="182"/>
      <c r="M7" s="178"/>
      <c r="N7" s="178"/>
      <c r="O7" s="178"/>
      <c r="P7" s="178"/>
      <c r="Q7" s="178"/>
      <c r="R7" s="178"/>
      <c r="S7" s="178"/>
      <c r="T7" s="178"/>
      <c r="V7" s="178"/>
      <c r="W7" s="178"/>
    </row>
    <row r="8" spans="1:23" ht="16.5">
      <c r="A8" s="178"/>
      <c r="C8" s="195"/>
      <c r="D8" s="178"/>
      <c r="E8" s="178"/>
      <c r="F8" s="178"/>
      <c r="G8" s="178"/>
      <c r="H8" s="178"/>
      <c r="I8" s="178"/>
      <c r="J8" s="178"/>
      <c r="L8" s="182"/>
      <c r="M8" s="178"/>
      <c r="N8" s="178"/>
      <c r="O8" s="178"/>
      <c r="P8" s="183"/>
      <c r="Q8" s="183"/>
      <c r="R8" s="183"/>
      <c r="S8" s="183"/>
      <c r="T8" s="183"/>
      <c r="U8" s="183"/>
      <c r="V8" s="183"/>
      <c r="W8" s="178"/>
    </row>
    <row r="9" spans="1:23" ht="16.5">
      <c r="A9" s="178"/>
      <c r="C9" s="195"/>
      <c r="D9" s="195"/>
      <c r="E9" s="178"/>
      <c r="F9" s="178"/>
      <c r="G9" s="178"/>
      <c r="H9" s="178"/>
      <c r="I9" s="178"/>
      <c r="J9" s="178"/>
      <c r="L9" s="182"/>
      <c r="M9" s="178"/>
      <c r="N9" s="178"/>
      <c r="O9" s="178"/>
      <c r="P9" s="183"/>
      <c r="Q9" s="183"/>
      <c r="R9" s="183"/>
      <c r="S9" s="183"/>
      <c r="T9" s="183"/>
      <c r="U9" s="183"/>
      <c r="V9" s="183"/>
      <c r="W9" s="184"/>
    </row>
    <row r="10" spans="1:24" ht="16.5">
      <c r="A10" s="178"/>
      <c r="D10" s="178"/>
      <c r="E10" s="178"/>
      <c r="F10" s="178"/>
      <c r="G10" s="178"/>
      <c r="H10" s="178"/>
      <c r="I10" s="178"/>
      <c r="J10" s="178"/>
      <c r="L10" s="182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5"/>
    </row>
    <row r="11" spans="1:24" ht="16.5">
      <c r="A11" s="178"/>
      <c r="D11" s="178"/>
      <c r="E11" s="178"/>
      <c r="F11" s="178"/>
      <c r="G11" s="178"/>
      <c r="H11" s="178"/>
      <c r="I11" s="178"/>
      <c r="J11" s="178"/>
      <c r="L11" s="182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77"/>
    </row>
    <row r="16" spans="9:11" ht="16.5">
      <c r="I16" s="319"/>
      <c r="J16" s="319"/>
      <c r="K16" s="319"/>
    </row>
    <row r="17" spans="9:11" ht="16.5">
      <c r="I17" s="319"/>
      <c r="J17" s="319"/>
      <c r="K17" s="319"/>
    </row>
  </sheetData>
  <sheetProtection/>
  <mergeCells count="3">
    <mergeCell ref="I16:K16"/>
    <mergeCell ref="I17:K17"/>
    <mergeCell ref="A1:W1"/>
  </mergeCells>
  <printOptions/>
  <pageMargins left="0.28" right="0.26" top="1" bottom="1" header="0.5" footer="0.5"/>
  <pageSetup horizontalDpi="600" verticalDpi="600" orientation="landscape" paperSize="5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P97"/>
  <sheetViews>
    <sheetView zoomScalePageLayoutView="0" workbookViewId="0" topLeftCell="A1">
      <selection activeCell="B12" sqref="B12:I13"/>
    </sheetView>
  </sheetViews>
  <sheetFormatPr defaultColWidth="9.140625" defaultRowHeight="12.75"/>
  <cols>
    <col min="1" max="1" width="9.28125" style="0" customWidth="1"/>
    <col min="2" max="2" width="11.421875" style="0" customWidth="1"/>
    <col min="3" max="3" width="10.7109375" style="0" customWidth="1"/>
    <col min="4" max="4" width="11.421875" style="0" bestFit="1" customWidth="1"/>
    <col min="5" max="5" width="8.00390625" style="0" customWidth="1"/>
    <col min="6" max="6" width="7.8515625" style="0" customWidth="1"/>
    <col min="7" max="7" width="8.140625" style="0" customWidth="1"/>
    <col min="8" max="8" width="7.00390625" style="0" customWidth="1"/>
    <col min="9" max="9" width="6.28125" style="0" customWidth="1"/>
    <col min="10" max="10" width="7.8515625" style="0" customWidth="1"/>
  </cols>
  <sheetData>
    <row r="1" ht="13.5" thickBot="1"/>
    <row r="2" spans="1:11" ht="18.75" thickTop="1">
      <c r="A2" s="321" t="s">
        <v>163</v>
      </c>
      <c r="B2" s="322"/>
      <c r="C2" s="322"/>
      <c r="D2" s="322"/>
      <c r="E2" s="322"/>
      <c r="F2" s="322"/>
      <c r="G2" s="322"/>
      <c r="H2" s="322"/>
      <c r="I2" s="322"/>
      <c r="J2" s="322"/>
      <c r="K2" s="323"/>
    </row>
    <row r="3" spans="1:11" ht="21.75" customHeight="1">
      <c r="A3" s="120"/>
      <c r="B3" s="83"/>
      <c r="C3" s="83"/>
      <c r="D3" s="83"/>
      <c r="E3" s="83"/>
      <c r="F3" s="83"/>
      <c r="G3" s="83"/>
      <c r="H3" s="83"/>
      <c r="I3" s="83"/>
      <c r="J3" s="83"/>
      <c r="K3" s="121"/>
    </row>
    <row r="4" spans="1:11" ht="21.75" customHeight="1">
      <c r="A4" s="122" t="s">
        <v>164</v>
      </c>
      <c r="B4" s="83" t="s">
        <v>348</v>
      </c>
      <c r="C4" s="83"/>
      <c r="D4" s="83"/>
      <c r="E4" s="83"/>
      <c r="F4" s="83"/>
      <c r="G4" s="83"/>
      <c r="H4" s="83" t="s">
        <v>29</v>
      </c>
      <c r="I4" s="83"/>
      <c r="J4" s="83"/>
      <c r="K4" s="121"/>
    </row>
    <row r="5" spans="1:11" ht="21.75" customHeight="1">
      <c r="A5" s="122" t="s">
        <v>165</v>
      </c>
      <c r="B5" s="83" t="s">
        <v>166</v>
      </c>
      <c r="C5" s="83"/>
      <c r="D5" s="83"/>
      <c r="E5" s="83"/>
      <c r="F5" s="83"/>
      <c r="G5" s="83"/>
      <c r="H5" s="83" t="s">
        <v>29</v>
      </c>
      <c r="I5" s="83"/>
      <c r="J5" s="83"/>
      <c r="K5" s="121"/>
    </row>
    <row r="6" spans="1:11" ht="21.75" customHeight="1">
      <c r="A6" s="122" t="s">
        <v>167</v>
      </c>
      <c r="B6" s="83" t="s">
        <v>168</v>
      </c>
      <c r="C6" s="83"/>
      <c r="D6" s="83"/>
      <c r="E6" s="83"/>
      <c r="F6" s="83"/>
      <c r="G6" s="83"/>
      <c r="H6" s="83" t="s">
        <v>29</v>
      </c>
      <c r="I6" s="83"/>
      <c r="J6" s="83"/>
      <c r="K6" s="121"/>
    </row>
    <row r="7" spans="1:11" ht="21.75" customHeight="1">
      <c r="A7" s="120"/>
      <c r="B7" s="83"/>
      <c r="C7" s="83"/>
      <c r="D7" s="83"/>
      <c r="E7" s="83"/>
      <c r="F7" s="83"/>
      <c r="G7" s="83"/>
      <c r="H7" s="83"/>
      <c r="I7" s="83"/>
      <c r="J7" s="83"/>
      <c r="K7" s="121"/>
    </row>
    <row r="8" spans="1:11" ht="21.75" customHeight="1">
      <c r="A8" s="120"/>
      <c r="B8" s="83"/>
      <c r="C8" s="83"/>
      <c r="D8" s="83"/>
      <c r="E8" s="83"/>
      <c r="F8" s="83"/>
      <c r="G8" s="83"/>
      <c r="H8" s="83"/>
      <c r="I8" s="83"/>
      <c r="J8" s="83"/>
      <c r="K8" s="121"/>
    </row>
    <row r="9" spans="1:11" ht="21.75" customHeight="1">
      <c r="A9" s="120"/>
      <c r="B9" s="83"/>
      <c r="C9" s="83"/>
      <c r="D9" s="83"/>
      <c r="E9" s="83"/>
      <c r="F9" s="83"/>
      <c r="G9" s="83"/>
      <c r="H9" s="83"/>
      <c r="I9" s="83"/>
      <c r="J9" s="83"/>
      <c r="K9" s="121"/>
    </row>
    <row r="10" spans="1:11" ht="21.75" customHeight="1">
      <c r="A10" s="123"/>
      <c r="B10" s="124"/>
      <c r="C10" s="124"/>
      <c r="D10" s="124"/>
      <c r="E10" s="124"/>
      <c r="F10" s="124"/>
      <c r="G10" s="124" t="s">
        <v>169</v>
      </c>
      <c r="H10" s="124"/>
      <c r="I10" s="124"/>
      <c r="J10" s="124"/>
      <c r="K10" s="125"/>
    </row>
    <row r="11" spans="1:11" ht="21.75" customHeight="1">
      <c r="A11" s="120"/>
      <c r="B11" s="83"/>
      <c r="C11" s="83"/>
      <c r="D11" s="83"/>
      <c r="E11" s="83"/>
      <c r="F11" s="83"/>
      <c r="G11" s="83"/>
      <c r="H11" s="83"/>
      <c r="I11" s="83"/>
      <c r="J11" s="83"/>
      <c r="K11" s="121"/>
    </row>
    <row r="12" spans="1:11" ht="21.75" customHeight="1">
      <c r="A12" s="120"/>
      <c r="B12" s="234" t="s">
        <v>170</v>
      </c>
      <c r="C12" s="235"/>
      <c r="D12" s="236">
        <f>'ANX-1'!F10</f>
        <v>4000</v>
      </c>
      <c r="E12" s="237" t="s">
        <v>171</v>
      </c>
      <c r="F12" s="238" t="str">
        <f>'ANX-1'!C11</f>
        <v>four thousands only</v>
      </c>
      <c r="G12" s="238"/>
      <c r="H12" s="235"/>
      <c r="I12" s="239"/>
      <c r="J12" s="83"/>
      <c r="K12" s="121"/>
    </row>
    <row r="13" spans="1:11" ht="21.75" customHeight="1">
      <c r="A13" s="120"/>
      <c r="B13" s="240" t="s">
        <v>172</v>
      </c>
      <c r="C13" s="234"/>
      <c r="D13" s="234"/>
      <c r="E13" s="234"/>
      <c r="F13" s="234"/>
      <c r="G13" s="234"/>
      <c r="H13" s="234"/>
      <c r="I13" s="234"/>
      <c r="J13" s="83"/>
      <c r="K13" s="121"/>
    </row>
    <row r="14" spans="1:11" ht="21.75" customHeight="1">
      <c r="A14" s="120"/>
      <c r="B14" s="83"/>
      <c r="C14" s="83"/>
      <c r="D14" s="83"/>
      <c r="E14" s="83"/>
      <c r="F14" s="83"/>
      <c r="G14" s="83"/>
      <c r="H14" s="83"/>
      <c r="I14" s="83"/>
      <c r="J14" s="83"/>
      <c r="K14" s="121"/>
    </row>
    <row r="15" spans="1:11" ht="21.75" customHeight="1">
      <c r="A15" s="120"/>
      <c r="B15" s="83" t="s">
        <v>173</v>
      </c>
      <c r="C15" s="83"/>
      <c r="D15" s="83"/>
      <c r="E15" s="83"/>
      <c r="F15" s="83"/>
      <c r="G15" s="83"/>
      <c r="H15" s="83"/>
      <c r="I15" s="83"/>
      <c r="J15" s="83"/>
      <c r="K15" s="121"/>
    </row>
    <row r="16" spans="1:11" ht="21.75" customHeight="1">
      <c r="A16" s="120"/>
      <c r="B16" s="83"/>
      <c r="C16" s="83"/>
      <c r="D16" s="83"/>
      <c r="E16" s="83"/>
      <c r="F16" s="83"/>
      <c r="G16" s="83"/>
      <c r="H16" s="83"/>
      <c r="I16" s="83"/>
      <c r="J16" s="83"/>
      <c r="K16" s="121"/>
    </row>
    <row r="17" spans="1:11" ht="21.75" customHeight="1">
      <c r="A17" s="120"/>
      <c r="B17" s="83"/>
      <c r="C17" s="83"/>
      <c r="D17" s="83"/>
      <c r="E17" s="83"/>
      <c r="F17" s="83"/>
      <c r="G17" s="83"/>
      <c r="H17" s="83"/>
      <c r="I17" s="83"/>
      <c r="J17" s="83"/>
      <c r="K17" s="121"/>
    </row>
    <row r="18" spans="1:11" ht="21.75" customHeight="1" thickBot="1">
      <c r="A18" s="127"/>
      <c r="B18" s="128" t="s">
        <v>169</v>
      </c>
      <c r="C18" s="128"/>
      <c r="D18" s="128"/>
      <c r="E18" s="128"/>
      <c r="F18" s="128"/>
      <c r="G18" s="128"/>
      <c r="H18" s="128"/>
      <c r="I18" s="128" t="s">
        <v>169</v>
      </c>
      <c r="J18" s="128"/>
      <c r="K18" s="129"/>
    </row>
    <row r="19" spans="1:11" ht="24.75" customHeight="1">
      <c r="A19" s="130"/>
      <c r="D19" s="131" t="s">
        <v>174</v>
      </c>
      <c r="E19" s="83"/>
      <c r="F19" s="83"/>
      <c r="G19" s="83"/>
      <c r="H19" s="83"/>
      <c r="K19" s="132"/>
    </row>
    <row r="20" spans="1:12" ht="21.75" customHeight="1">
      <c r="A20" s="133"/>
      <c r="C20" s="164" t="s">
        <v>274</v>
      </c>
      <c r="D20" s="134" t="s">
        <v>175</v>
      </c>
      <c r="E20" s="46"/>
      <c r="F20" s="135"/>
      <c r="G20" s="135"/>
      <c r="H20" s="135"/>
      <c r="I20" s="135"/>
      <c r="J20" s="135"/>
      <c r="K20" s="136"/>
      <c r="L20" s="46"/>
    </row>
    <row r="21" spans="1:13" ht="21.75" customHeight="1">
      <c r="A21" s="133"/>
      <c r="D21" s="134" t="s">
        <v>176</v>
      </c>
      <c r="E21" s="46"/>
      <c r="F21" s="83"/>
      <c r="G21" s="83"/>
      <c r="H21" s="83"/>
      <c r="I21" s="137"/>
      <c r="J21" s="83"/>
      <c r="K21" s="136"/>
      <c r="L21" s="46"/>
      <c r="M21" s="46"/>
    </row>
    <row r="22" spans="1:12" ht="25.5" customHeight="1">
      <c r="A22" s="133"/>
      <c r="C22" s="207" t="s">
        <v>275</v>
      </c>
      <c r="D22" s="87" t="s">
        <v>276</v>
      </c>
      <c r="E22" s="138"/>
      <c r="F22" s="138"/>
      <c r="G22" s="138"/>
      <c r="H22" s="138"/>
      <c r="I22" s="138"/>
      <c r="J22" s="138"/>
      <c r="K22" s="139"/>
      <c r="L22" s="46"/>
    </row>
    <row r="23" spans="1:11" ht="21.75" customHeight="1">
      <c r="A23" s="133"/>
      <c r="D23" t="s">
        <v>277</v>
      </c>
      <c r="G23" s="140"/>
      <c r="H23" s="87"/>
      <c r="I23" s="87"/>
      <c r="J23" s="141"/>
      <c r="K23" s="142"/>
    </row>
    <row r="24" spans="1:16" ht="24" customHeight="1">
      <c r="A24" s="133"/>
      <c r="D24" s="219" t="s">
        <v>349</v>
      </c>
      <c r="G24" s="140"/>
      <c r="H24" s="140"/>
      <c r="I24" s="140"/>
      <c r="J24" s="141"/>
      <c r="K24" s="142"/>
      <c r="M24" s="46"/>
      <c r="O24" s="46"/>
      <c r="P24" s="46"/>
    </row>
    <row r="25" spans="1:14" ht="19.5" customHeight="1">
      <c r="A25" s="133"/>
      <c r="D25" s="98" t="s">
        <v>278</v>
      </c>
      <c r="G25" s="140"/>
      <c r="H25" s="140"/>
      <c r="I25" s="140"/>
      <c r="J25" s="141"/>
      <c r="K25" s="142"/>
      <c r="M25" s="46"/>
      <c r="N25" s="46"/>
    </row>
    <row r="26" spans="1:14" ht="21.75" customHeight="1">
      <c r="A26" s="143"/>
      <c r="C26" s="207" t="s">
        <v>279</v>
      </c>
      <c r="D26" t="s">
        <v>280</v>
      </c>
      <c r="G26" s="140"/>
      <c r="H26" s="140"/>
      <c r="I26" s="140"/>
      <c r="J26" s="140"/>
      <c r="K26" s="142"/>
      <c r="M26" s="46"/>
      <c r="N26" s="46"/>
    </row>
    <row r="27" spans="1:11" ht="18.75" customHeight="1">
      <c r="A27" s="143"/>
      <c r="B27" s="144"/>
      <c r="C27" s="208" t="s">
        <v>281</v>
      </c>
      <c r="D27" s="83" t="s">
        <v>315</v>
      </c>
      <c r="E27" s="140"/>
      <c r="F27" s="140"/>
      <c r="G27" s="140"/>
      <c r="H27" s="140"/>
      <c r="I27" s="140"/>
      <c r="J27" s="140"/>
      <c r="K27" s="142"/>
    </row>
    <row r="28" spans="1:11" ht="21.75" customHeight="1">
      <c r="A28" s="133"/>
      <c r="D28" s="83" t="s">
        <v>282</v>
      </c>
      <c r="E28" s="140"/>
      <c r="F28" s="140"/>
      <c r="G28" s="140"/>
      <c r="H28" s="140"/>
      <c r="I28" s="140"/>
      <c r="J28" s="140"/>
      <c r="K28" s="142"/>
    </row>
    <row r="29" spans="1:11" ht="18.75" customHeight="1">
      <c r="A29" s="133"/>
      <c r="D29" s="144" t="s">
        <v>283</v>
      </c>
      <c r="E29" s="144"/>
      <c r="F29" s="144"/>
      <c r="G29" s="144"/>
      <c r="H29" s="144"/>
      <c r="I29" s="144"/>
      <c r="J29" s="144"/>
      <c r="K29" s="145"/>
    </row>
    <row r="30" spans="1:11" ht="25.5" customHeight="1">
      <c r="A30" s="133"/>
      <c r="D30" s="140"/>
      <c r="E30" s="140"/>
      <c r="F30" s="140"/>
      <c r="G30" s="140"/>
      <c r="H30" s="140"/>
      <c r="I30" s="140"/>
      <c r="J30" s="140"/>
      <c r="K30" s="142"/>
    </row>
    <row r="31" spans="1:11" ht="18.75" customHeight="1">
      <c r="A31" s="202"/>
      <c r="B31" s="154"/>
      <c r="C31" s="154"/>
      <c r="D31" s="144"/>
      <c r="E31" s="144"/>
      <c r="F31" s="144"/>
      <c r="G31" s="144"/>
      <c r="H31" s="144"/>
      <c r="I31" s="144"/>
      <c r="J31" s="144"/>
      <c r="K31" s="146"/>
    </row>
    <row r="32" spans="1:11" ht="14.25" customHeight="1">
      <c r="A32" s="203"/>
      <c r="B32" s="137"/>
      <c r="C32" s="137"/>
      <c r="D32" s="83"/>
      <c r="E32" s="83"/>
      <c r="F32" s="83"/>
      <c r="G32" s="83"/>
      <c r="H32" s="83"/>
      <c r="I32" s="83"/>
      <c r="J32" s="83"/>
      <c r="K32" s="147"/>
    </row>
    <row r="33" spans="1:13" ht="24" customHeight="1">
      <c r="A33" s="204"/>
      <c r="B33" s="155"/>
      <c r="C33" s="155"/>
      <c r="D33" s="83"/>
      <c r="E33" s="83"/>
      <c r="F33" s="83"/>
      <c r="G33" s="83"/>
      <c r="H33" s="83"/>
      <c r="I33" s="83"/>
      <c r="J33" s="83"/>
      <c r="K33" s="147"/>
      <c r="M33" s="46"/>
    </row>
    <row r="34" spans="1:13" ht="21.75" customHeight="1">
      <c r="A34" s="203"/>
      <c r="B34" s="141"/>
      <c r="C34" s="141"/>
      <c r="D34" s="83"/>
      <c r="E34" s="83"/>
      <c r="F34" s="83"/>
      <c r="G34" s="83"/>
      <c r="H34" s="83"/>
      <c r="I34" s="83"/>
      <c r="J34" s="83"/>
      <c r="K34" s="147"/>
      <c r="L34" s="46"/>
      <c r="M34" s="46"/>
    </row>
    <row r="35" spans="1:13" ht="21.75" customHeight="1">
      <c r="A35" s="205"/>
      <c r="B35" s="141"/>
      <c r="C35" s="141"/>
      <c r="D35" s="83"/>
      <c r="E35" s="83"/>
      <c r="F35" s="83"/>
      <c r="G35" s="83"/>
      <c r="H35" s="83"/>
      <c r="I35" s="83"/>
      <c r="J35" s="83"/>
      <c r="K35" s="148"/>
      <c r="L35" s="46"/>
      <c r="M35" s="46"/>
    </row>
    <row r="36" spans="1:12" ht="21.75" customHeight="1">
      <c r="A36" s="206"/>
      <c r="B36" s="141"/>
      <c r="C36" s="141"/>
      <c r="D36" s="83"/>
      <c r="E36" s="83"/>
      <c r="F36" s="83"/>
      <c r="G36" s="83"/>
      <c r="H36" s="83"/>
      <c r="I36" s="83"/>
      <c r="J36" s="83"/>
      <c r="K36" s="121"/>
      <c r="L36" s="46"/>
    </row>
    <row r="37" spans="1:13" ht="21.75" customHeight="1">
      <c r="A37" s="149"/>
      <c r="B37" s="83"/>
      <c r="C37" s="83"/>
      <c r="D37" s="150"/>
      <c r="E37" s="46"/>
      <c r="F37" s="46"/>
      <c r="G37" s="46"/>
      <c r="H37" s="46"/>
      <c r="I37" s="46"/>
      <c r="J37" s="46"/>
      <c r="K37" s="151"/>
      <c r="L37" s="46"/>
      <c r="M37" s="46"/>
    </row>
    <row r="38" spans="1:11" ht="21.75" customHeight="1">
      <c r="A38" s="149"/>
      <c r="B38" s="83"/>
      <c r="C38" s="83"/>
      <c r="D38" s="150"/>
      <c r="E38" s="46"/>
      <c r="F38" s="46"/>
      <c r="G38" s="46"/>
      <c r="H38" s="46"/>
      <c r="I38" s="46"/>
      <c r="J38" s="46"/>
      <c r="K38" s="151"/>
    </row>
    <row r="39" spans="1:11" ht="21.75" customHeight="1" thickBot="1">
      <c r="A39" s="152"/>
      <c r="B39" s="128"/>
      <c r="C39" s="128"/>
      <c r="D39" s="128"/>
      <c r="E39" s="128"/>
      <c r="F39" s="128"/>
      <c r="G39" s="128"/>
      <c r="H39" s="153" t="s">
        <v>177</v>
      </c>
      <c r="I39" s="128"/>
      <c r="J39" s="128"/>
      <c r="K39" s="129"/>
    </row>
    <row r="40" spans="1:11" ht="21.75" customHeight="1">
      <c r="A40" s="302" t="s">
        <v>178</v>
      </c>
      <c r="B40" s="302"/>
      <c r="C40" s="302"/>
      <c r="D40" s="302"/>
      <c r="E40" s="302"/>
      <c r="F40" s="302"/>
      <c r="G40" s="302"/>
      <c r="H40" s="302"/>
      <c r="I40" s="302"/>
      <c r="J40" s="302"/>
      <c r="K40" s="302"/>
    </row>
    <row r="41" spans="1:11" ht="21.75" customHeight="1">
      <c r="A41" s="83"/>
      <c r="B41" s="83"/>
      <c r="C41" s="83"/>
      <c r="D41" s="83"/>
      <c r="E41" s="83"/>
      <c r="F41" s="83"/>
      <c r="G41" s="83"/>
      <c r="H41" s="83"/>
      <c r="I41" s="83"/>
      <c r="J41" s="83"/>
      <c r="K41" s="83"/>
    </row>
    <row r="42" spans="1:11" ht="21.75" customHeight="1">
      <c r="A42" s="83"/>
      <c r="B42" s="83"/>
      <c r="C42" s="83"/>
      <c r="D42" s="83"/>
      <c r="E42" s="83"/>
      <c r="F42" s="83"/>
      <c r="G42" s="83"/>
      <c r="H42" s="83"/>
      <c r="I42" s="83"/>
      <c r="J42" s="83"/>
      <c r="K42" s="83"/>
    </row>
    <row r="43" spans="1:11" ht="21" customHeight="1">
      <c r="A43" s="83"/>
      <c r="B43" s="83"/>
      <c r="C43" s="83"/>
      <c r="D43" s="83"/>
      <c r="E43" s="83"/>
      <c r="F43" s="83"/>
      <c r="G43" s="83"/>
      <c r="H43" s="83"/>
      <c r="I43" s="83"/>
      <c r="J43" s="83"/>
      <c r="K43" s="83"/>
    </row>
    <row r="44" spans="1:11" ht="21.75" customHeight="1">
      <c r="A44" s="83"/>
      <c r="B44" s="83"/>
      <c r="C44" s="83"/>
      <c r="D44" s="83"/>
      <c r="E44" s="83"/>
      <c r="F44" s="83"/>
      <c r="G44" s="83"/>
      <c r="H44" s="83"/>
      <c r="I44" s="83"/>
      <c r="J44" s="83"/>
      <c r="K44" s="83"/>
    </row>
    <row r="45" spans="1:11" ht="21.75" customHeight="1">
      <c r="A45" s="83"/>
      <c r="B45" s="83"/>
      <c r="C45" s="83"/>
      <c r="D45" s="83"/>
      <c r="E45" s="83"/>
      <c r="F45" s="83"/>
      <c r="G45" s="83"/>
      <c r="H45" s="83"/>
      <c r="I45" s="83"/>
      <c r="J45" s="83"/>
      <c r="K45" s="83"/>
    </row>
    <row r="46" spans="1:11" ht="21" customHeight="1">
      <c r="A46" s="83"/>
      <c r="B46" s="83"/>
      <c r="C46" s="83"/>
      <c r="D46" s="83"/>
      <c r="E46" s="83"/>
      <c r="F46" s="83"/>
      <c r="G46" s="83"/>
      <c r="H46" s="83"/>
      <c r="I46" s="83"/>
      <c r="J46" s="83"/>
      <c r="K46" s="83"/>
    </row>
    <row r="47" spans="1:11" ht="21.75" customHeight="1">
      <c r="A47" s="83"/>
      <c r="B47" s="83"/>
      <c r="C47" s="83"/>
      <c r="D47" s="83"/>
      <c r="E47" s="83"/>
      <c r="F47" s="83"/>
      <c r="G47" s="83"/>
      <c r="H47" s="83"/>
      <c r="I47" s="83"/>
      <c r="J47" s="83"/>
      <c r="K47" s="83"/>
    </row>
    <row r="48" spans="1:11" ht="21.75" customHeight="1">
      <c r="A48" s="83"/>
      <c r="B48" s="83"/>
      <c r="C48" s="83"/>
      <c r="D48" s="83"/>
      <c r="E48" s="83"/>
      <c r="F48" s="83"/>
      <c r="G48" s="83"/>
      <c r="H48" s="83"/>
      <c r="I48" s="83"/>
      <c r="J48" s="83"/>
      <c r="K48" s="83"/>
    </row>
    <row r="49" spans="1:11" ht="21.75" customHeight="1">
      <c r="A49" s="83"/>
      <c r="B49" s="83"/>
      <c r="C49" s="83"/>
      <c r="D49" s="83"/>
      <c r="E49" s="83"/>
      <c r="F49" s="83"/>
      <c r="G49" s="83"/>
      <c r="H49" s="83"/>
      <c r="I49" s="83"/>
      <c r="J49" s="83"/>
      <c r="K49" s="83"/>
    </row>
    <row r="50" spans="1:11" ht="21.75" customHeight="1">
      <c r="A50" s="83"/>
      <c r="B50" s="83"/>
      <c r="C50" s="83"/>
      <c r="D50" s="83"/>
      <c r="E50" s="83"/>
      <c r="F50" s="83"/>
      <c r="G50" s="83"/>
      <c r="H50" s="83"/>
      <c r="I50" s="83"/>
      <c r="J50" s="83"/>
      <c r="K50" s="83"/>
    </row>
    <row r="51" spans="1:11" ht="21.75" customHeight="1">
      <c r="A51" s="83"/>
      <c r="B51" s="83"/>
      <c r="C51" s="83"/>
      <c r="D51" s="83"/>
      <c r="E51" s="83"/>
      <c r="F51" s="83"/>
      <c r="G51" s="83"/>
      <c r="H51" s="83"/>
      <c r="I51" s="83"/>
      <c r="J51" s="83"/>
      <c r="K51" s="83"/>
    </row>
    <row r="52" spans="1:11" ht="21.75" customHeight="1">
      <c r="A52" s="83"/>
      <c r="B52" s="83"/>
      <c r="C52" s="83"/>
      <c r="D52" s="83"/>
      <c r="E52" s="83"/>
      <c r="F52" s="83"/>
      <c r="G52" s="83"/>
      <c r="H52" s="83"/>
      <c r="I52" s="83"/>
      <c r="J52" s="83"/>
      <c r="K52" s="83"/>
    </row>
    <row r="53" spans="1:11" ht="21.75" customHeight="1">
      <c r="A53" s="83"/>
      <c r="B53" s="83"/>
      <c r="C53" s="83"/>
      <c r="D53" s="83"/>
      <c r="E53" s="83"/>
      <c r="F53" s="83"/>
      <c r="G53" s="83"/>
      <c r="H53" s="83"/>
      <c r="I53" s="83"/>
      <c r="J53" s="83"/>
      <c r="K53" s="83"/>
    </row>
    <row r="54" spans="1:11" ht="21.75" customHeight="1">
      <c r="A54" s="83"/>
      <c r="B54" s="83"/>
      <c r="C54" s="83"/>
      <c r="D54" s="83"/>
      <c r="E54" s="83"/>
      <c r="F54" s="83"/>
      <c r="G54" s="83"/>
      <c r="H54" s="83"/>
      <c r="I54" s="83"/>
      <c r="J54" s="83"/>
      <c r="K54" s="83"/>
    </row>
    <row r="55" spans="1:11" ht="21.75" customHeight="1">
      <c r="A55" s="83"/>
      <c r="B55" s="83"/>
      <c r="C55" s="83"/>
      <c r="D55" s="83"/>
      <c r="E55" s="83"/>
      <c r="F55" s="83"/>
      <c r="G55" s="83"/>
      <c r="H55" s="83"/>
      <c r="I55" s="83"/>
      <c r="J55" s="83"/>
      <c r="K55" s="83"/>
    </row>
    <row r="56" spans="1:11" ht="21.75" customHeight="1">
      <c r="A56" s="83"/>
      <c r="B56" s="83"/>
      <c r="C56" s="83"/>
      <c r="D56" s="83"/>
      <c r="E56" s="83"/>
      <c r="F56" s="83"/>
      <c r="G56" s="83"/>
      <c r="H56" s="83"/>
      <c r="I56" s="83"/>
      <c r="J56" s="83"/>
      <c r="K56" s="83"/>
    </row>
    <row r="57" spans="1:11" ht="12.75">
      <c r="A57" s="46"/>
      <c r="K57" s="46"/>
    </row>
    <row r="58" ht="12.75">
      <c r="K58" s="46"/>
    </row>
    <row r="59" ht="12.75">
      <c r="K59" s="46"/>
    </row>
    <row r="60" ht="12.75">
      <c r="K60" s="46"/>
    </row>
    <row r="61" ht="12.75">
      <c r="K61" s="46"/>
    </row>
    <row r="62" ht="12.75">
      <c r="K62" s="46"/>
    </row>
    <row r="63" ht="12.75">
      <c r="K63" s="46"/>
    </row>
    <row r="64" ht="12.75">
      <c r="K64" s="46"/>
    </row>
    <row r="65" ht="12.75">
      <c r="K65" s="46"/>
    </row>
    <row r="66" ht="12.75">
      <c r="K66" s="46"/>
    </row>
    <row r="67" ht="12.75">
      <c r="K67" s="46"/>
    </row>
    <row r="68" ht="12.75">
      <c r="K68" s="46"/>
    </row>
    <row r="69" ht="12.75">
      <c r="K69" s="46"/>
    </row>
    <row r="70" ht="12.75">
      <c r="K70" s="46"/>
    </row>
    <row r="71" ht="12.75">
      <c r="K71" s="46"/>
    </row>
    <row r="72" ht="12.75">
      <c r="K72" s="46"/>
    </row>
    <row r="73" ht="12.75">
      <c r="K73" s="46"/>
    </row>
    <row r="74" ht="12.75">
      <c r="K74" s="46"/>
    </row>
    <row r="75" ht="12.75">
      <c r="K75" s="46"/>
    </row>
    <row r="76" ht="12.75">
      <c r="K76" s="46"/>
    </row>
    <row r="77" ht="12.75">
      <c r="K77" s="46"/>
    </row>
    <row r="78" ht="12.75">
      <c r="K78" s="46"/>
    </row>
    <row r="79" ht="12.75">
      <c r="K79" s="46"/>
    </row>
    <row r="80" ht="12.75">
      <c r="K80" s="46"/>
    </row>
    <row r="81" ht="12.75">
      <c r="K81" s="46"/>
    </row>
    <row r="82" ht="12.75">
      <c r="K82" s="46"/>
    </row>
    <row r="83" ht="12.75">
      <c r="K83" s="46"/>
    </row>
    <row r="84" ht="12.75">
      <c r="K84" s="46"/>
    </row>
    <row r="85" ht="12.75">
      <c r="K85" s="46"/>
    </row>
    <row r="86" ht="12.75">
      <c r="K86" s="46"/>
    </row>
    <row r="87" ht="12.75">
      <c r="K87" s="46"/>
    </row>
    <row r="88" ht="12.75">
      <c r="K88" s="46"/>
    </row>
    <row r="89" ht="12.75">
      <c r="K89" s="46"/>
    </row>
    <row r="90" ht="12.75">
      <c r="K90" s="46"/>
    </row>
    <row r="91" ht="12.75">
      <c r="K91" s="46"/>
    </row>
    <row r="92" ht="12.75">
      <c r="K92" s="46"/>
    </row>
    <row r="93" ht="12.75">
      <c r="K93" s="46"/>
    </row>
    <row r="94" ht="12.75">
      <c r="K94" s="46"/>
    </row>
    <row r="95" ht="12.75">
      <c r="K95" s="46"/>
    </row>
    <row r="96" ht="12.75">
      <c r="K96" s="46"/>
    </row>
    <row r="97" ht="12.75">
      <c r="K97" s="46"/>
    </row>
  </sheetData>
  <sheetProtection password="D5B1" sheet="1" insertColumns="0" insertRows="0" deleteColumns="0" deleteRows="0" sort="0" pivotTables="0"/>
  <mergeCells count="2">
    <mergeCell ref="A40:K40"/>
    <mergeCell ref="A2:K2"/>
  </mergeCells>
  <printOptions/>
  <pageMargins left="0.49" right="0.34" top="1" bottom="1" header="0.5" footer="0.5"/>
  <pageSetup horizontalDpi="600" verticalDpi="600" orientation="portrait" paperSize="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G4" sqref="G4"/>
    </sheetView>
  </sheetViews>
  <sheetFormatPr defaultColWidth="11.7109375" defaultRowHeight="12.75"/>
  <cols>
    <col min="1" max="1" width="10.28125" style="0" customWidth="1"/>
    <col min="2" max="2" width="5.00390625" style="0" customWidth="1"/>
    <col min="3" max="6" width="11.7109375" style="0" customWidth="1"/>
    <col min="7" max="7" width="4.8515625" style="0" customWidth="1"/>
    <col min="8" max="8" width="5.7109375" style="0" customWidth="1"/>
    <col min="9" max="9" width="6.140625" style="0" customWidth="1"/>
    <col min="10" max="10" width="6.00390625" style="0" customWidth="1"/>
  </cols>
  <sheetData>
    <row r="1" spans="1:10" ht="30.75" customHeight="1" thickTop="1">
      <c r="A1" s="324" t="s">
        <v>84</v>
      </c>
      <c r="B1" s="325"/>
      <c r="C1" s="325"/>
      <c r="D1" s="325"/>
      <c r="E1" s="325"/>
      <c r="F1" s="325"/>
      <c r="G1" s="325"/>
      <c r="H1" s="325"/>
      <c r="I1" s="325"/>
      <c r="J1" s="326"/>
    </row>
    <row r="2" spans="1:11" ht="24.75" customHeight="1">
      <c r="A2" s="327" t="s">
        <v>85</v>
      </c>
      <c r="B2" s="328"/>
      <c r="C2" s="328"/>
      <c r="D2" s="328"/>
      <c r="E2" s="328"/>
      <c r="F2" s="328"/>
      <c r="G2" s="328"/>
      <c r="H2" s="328"/>
      <c r="I2" s="328"/>
      <c r="J2" s="329"/>
      <c r="K2" s="71"/>
    </row>
    <row r="3" spans="1:11" ht="25.5" customHeight="1">
      <c r="A3" s="330" t="s">
        <v>86</v>
      </c>
      <c r="B3" s="331"/>
      <c r="C3" s="331"/>
      <c r="D3" s="331"/>
      <c r="E3" s="331"/>
      <c r="F3" s="331"/>
      <c r="G3" s="331"/>
      <c r="H3" s="331"/>
      <c r="I3" s="331"/>
      <c r="J3" s="332"/>
      <c r="K3" s="72"/>
    </row>
    <row r="4" spans="1:10" ht="23.25" customHeight="1">
      <c r="A4" s="73" t="s">
        <v>87</v>
      </c>
      <c r="B4" s="46"/>
      <c r="C4" s="333" t="str">
        <f>CONCATENATE('PAPER TOKEN'!B3,'PAPER TOKEN'!C3,'PAPER TOKEN'!D3,'PAPER TOKEN'!E3,"-",WORKSHEET!F37)</f>
        <v>0701-0308063</v>
      </c>
      <c r="D4" s="334"/>
      <c r="E4" s="46" t="s">
        <v>88</v>
      </c>
      <c r="F4" s="46"/>
      <c r="G4" s="3" t="str">
        <f>WORKSHEET!F35</f>
        <v>0</v>
      </c>
      <c r="H4" s="3">
        <f>WORKSHEET!G35</f>
        <v>7</v>
      </c>
      <c r="I4" s="3">
        <f>WORKSHEET!H35</f>
        <v>0</v>
      </c>
      <c r="J4" s="3">
        <f>WORKSHEET!I35</f>
        <v>1</v>
      </c>
    </row>
    <row r="5" spans="1:10" ht="23.25" customHeight="1">
      <c r="A5" s="73"/>
      <c r="B5" s="46"/>
      <c r="C5" s="46"/>
      <c r="D5" s="46"/>
      <c r="E5" s="46"/>
      <c r="F5" s="46"/>
      <c r="G5" s="46"/>
      <c r="H5" s="46"/>
      <c r="I5" s="46"/>
      <c r="J5" s="74"/>
    </row>
    <row r="6" spans="1:10" ht="12.75" customHeight="1">
      <c r="A6" s="215" t="str">
        <f>CONCATENATE("DDO Designation:",WORKSHEET!F13,",",WORKSHEET!F14,"        Treasury/PAO Name: ",WORKSHEET!F36)</f>
        <v>DDO Designation:MANDAL EDUCATIONAL OFFICER,MADDIPADU        Treasury/PAO Name: STO, ONGOLE</v>
      </c>
      <c r="B6" s="46"/>
      <c r="C6" s="46"/>
      <c r="D6" s="46"/>
      <c r="E6" s="46"/>
      <c r="F6" s="46"/>
      <c r="G6" s="46"/>
      <c r="H6" s="46"/>
      <c r="I6" s="46"/>
      <c r="J6" s="74"/>
    </row>
    <row r="7" spans="1:10" ht="12.75" customHeight="1">
      <c r="A7" s="73"/>
      <c r="B7" s="46"/>
      <c r="C7" s="46"/>
      <c r="D7" s="46"/>
      <c r="E7" s="46"/>
      <c r="F7" s="46"/>
      <c r="G7" s="46"/>
      <c r="H7" s="46"/>
      <c r="I7" s="46"/>
      <c r="J7" s="74"/>
    </row>
    <row r="8" spans="1:10" ht="15.75" customHeight="1">
      <c r="A8" s="73" t="s">
        <v>89</v>
      </c>
      <c r="B8" s="46"/>
      <c r="C8" s="46"/>
      <c r="D8" s="46"/>
      <c r="E8" s="46"/>
      <c r="F8" s="46"/>
      <c r="G8" s="46"/>
      <c r="H8" s="46"/>
      <c r="I8" s="46"/>
      <c r="J8" s="74"/>
    </row>
    <row r="9" spans="1:10" ht="15.75" customHeight="1">
      <c r="A9" s="73" t="s">
        <v>90</v>
      </c>
      <c r="B9" s="46"/>
      <c r="C9" s="46"/>
      <c r="D9" s="46"/>
      <c r="E9" s="46"/>
      <c r="F9" s="46"/>
      <c r="G9" s="46"/>
      <c r="H9" s="46"/>
      <c r="I9" s="46"/>
      <c r="J9" s="74"/>
    </row>
    <row r="10" spans="1:10" ht="15.75" customHeight="1">
      <c r="A10" s="73" t="str">
        <f>WORKSHEET!F29</f>
        <v>SBI,ONGOLE</v>
      </c>
      <c r="B10" s="46"/>
      <c r="C10" s="46"/>
      <c r="D10" s="46"/>
      <c r="E10" s="46"/>
      <c r="F10" s="46"/>
      <c r="G10" s="46"/>
      <c r="H10" s="46"/>
      <c r="I10" s="46"/>
      <c r="J10" s="74"/>
    </row>
    <row r="11" spans="1:10" ht="15.75" customHeight="1">
      <c r="A11" s="73"/>
      <c r="B11" s="46"/>
      <c r="C11" s="46"/>
      <c r="D11" s="46"/>
      <c r="E11" s="46"/>
      <c r="F11" s="46"/>
      <c r="G11" s="46"/>
      <c r="H11" s="46"/>
      <c r="I11" s="46"/>
      <c r="J11" s="74"/>
    </row>
    <row r="12" spans="1:10" ht="15.75" customHeight="1">
      <c r="A12" s="73"/>
      <c r="B12" s="46"/>
      <c r="C12" s="46"/>
      <c r="D12" s="46"/>
      <c r="E12" s="46"/>
      <c r="F12" s="46"/>
      <c r="G12" s="46"/>
      <c r="H12" s="46"/>
      <c r="I12" s="46"/>
      <c r="J12" s="74"/>
    </row>
    <row r="13" spans="1:10" ht="15.75" customHeight="1">
      <c r="A13" s="73" t="s">
        <v>91</v>
      </c>
      <c r="B13" s="46"/>
      <c r="C13" s="46"/>
      <c r="D13" s="46"/>
      <c r="E13" s="46"/>
      <c r="F13" s="46"/>
      <c r="G13" s="46"/>
      <c r="H13" s="87">
        <f>'PAPER TOKEN'!B20</f>
        <v>4000</v>
      </c>
      <c r="I13" s="87"/>
      <c r="J13" s="139"/>
    </row>
    <row r="14" spans="1:10" ht="15.75" customHeight="1">
      <c r="A14" s="73"/>
      <c r="B14" s="46"/>
      <c r="C14" s="46"/>
      <c r="D14" s="46"/>
      <c r="E14" s="46"/>
      <c r="F14" s="46"/>
      <c r="G14" s="46"/>
      <c r="H14" s="46"/>
      <c r="I14" s="46"/>
      <c r="J14" s="74"/>
    </row>
    <row r="15" spans="1:11" ht="15.75" customHeight="1">
      <c r="A15" s="73" t="s">
        <v>92</v>
      </c>
      <c r="B15" s="46"/>
      <c r="C15" s="75" t="str">
        <f>'ANX-1'!C11</f>
        <v>four thousands only</v>
      </c>
      <c r="D15" s="75"/>
      <c r="E15" s="75"/>
      <c r="F15" s="75"/>
      <c r="G15" s="75"/>
      <c r="H15" s="75"/>
      <c r="I15" s="75"/>
      <c r="J15" s="76"/>
      <c r="K15" s="77"/>
    </row>
    <row r="16" spans="1:10" ht="15.75" customHeight="1">
      <c r="A16" s="73"/>
      <c r="B16" s="46"/>
      <c r="C16" s="46"/>
      <c r="D16" s="46"/>
      <c r="E16" s="46"/>
      <c r="F16" s="46"/>
      <c r="G16" s="46"/>
      <c r="H16" s="46"/>
      <c r="I16" s="46"/>
      <c r="J16" s="74"/>
    </row>
    <row r="17" spans="1:11" ht="15.75" customHeight="1">
      <c r="A17" s="73" t="s">
        <v>93</v>
      </c>
      <c r="B17" s="46"/>
      <c r="C17" s="46"/>
      <c r="D17" s="46"/>
      <c r="E17" s="46"/>
      <c r="F17" s="46"/>
      <c r="G17" s="46"/>
      <c r="H17" s="46"/>
      <c r="I17" s="46"/>
      <c r="J17" s="74"/>
      <c r="K17" s="46"/>
    </row>
    <row r="18" spans="1:11" ht="15.75" customHeight="1">
      <c r="A18" s="73"/>
      <c r="B18" s="46"/>
      <c r="C18" s="46"/>
      <c r="D18" s="46"/>
      <c r="E18" s="46"/>
      <c r="F18" s="46"/>
      <c r="G18" s="46"/>
      <c r="H18" s="46"/>
      <c r="I18" s="46"/>
      <c r="J18" s="74"/>
      <c r="K18" s="46"/>
    </row>
    <row r="19" spans="1:10" ht="15.75" customHeight="1">
      <c r="A19" s="73" t="s">
        <v>343</v>
      </c>
      <c r="B19" s="78"/>
      <c r="C19" s="78"/>
      <c r="D19" s="78"/>
      <c r="E19" s="78"/>
      <c r="F19" s="46" t="s">
        <v>94</v>
      </c>
      <c r="G19" s="46"/>
      <c r="H19" s="78"/>
      <c r="I19" s="78"/>
      <c r="J19" s="74"/>
    </row>
    <row r="20" spans="1:10" ht="15.75" customHeight="1">
      <c r="A20" s="73"/>
      <c r="B20" s="46"/>
      <c r="C20" s="46"/>
      <c r="D20" s="46"/>
      <c r="E20" s="46"/>
      <c r="F20" s="46"/>
      <c r="G20" s="46"/>
      <c r="H20" s="46"/>
      <c r="I20" s="46"/>
      <c r="J20" s="74"/>
    </row>
    <row r="21" spans="1:10" ht="15.75" customHeight="1">
      <c r="A21" s="73" t="s">
        <v>95</v>
      </c>
      <c r="B21" s="46"/>
      <c r="C21" s="46"/>
      <c r="D21" s="46"/>
      <c r="E21" s="46"/>
      <c r="F21" s="46"/>
      <c r="G21" s="46"/>
      <c r="H21" s="46"/>
      <c r="I21" s="46"/>
      <c r="J21" s="74"/>
    </row>
    <row r="22" spans="1:10" ht="15.75" customHeight="1">
      <c r="A22" s="73"/>
      <c r="B22" s="46"/>
      <c r="C22" s="46"/>
      <c r="D22" s="46"/>
      <c r="E22" s="46"/>
      <c r="F22" s="46"/>
      <c r="G22" s="46"/>
      <c r="H22" s="46"/>
      <c r="I22" s="46"/>
      <c r="J22" s="74"/>
    </row>
    <row r="23" spans="1:10" ht="15.75" customHeight="1">
      <c r="A23" s="73" t="s">
        <v>96</v>
      </c>
      <c r="B23" s="46"/>
      <c r="C23" s="46"/>
      <c r="D23" s="46"/>
      <c r="E23" s="46"/>
      <c r="F23" s="46" t="s">
        <v>97</v>
      </c>
      <c r="G23" s="46"/>
      <c r="H23" s="46"/>
      <c r="I23" s="46"/>
      <c r="J23" s="74"/>
    </row>
    <row r="24" spans="1:10" ht="15.75" customHeight="1">
      <c r="A24" s="73"/>
      <c r="B24" s="46"/>
      <c r="C24" s="46"/>
      <c r="D24" s="46"/>
      <c r="E24" s="46"/>
      <c r="F24" s="46"/>
      <c r="G24" s="46"/>
      <c r="H24" s="46"/>
      <c r="I24" s="46"/>
      <c r="J24" s="74"/>
    </row>
    <row r="25" spans="1:10" ht="15.75" customHeight="1">
      <c r="A25" s="73" t="s">
        <v>344</v>
      </c>
      <c r="B25" s="46"/>
      <c r="C25" s="46"/>
      <c r="D25" s="46"/>
      <c r="E25" s="46"/>
      <c r="F25" s="46" t="s">
        <v>345</v>
      </c>
      <c r="G25" s="46"/>
      <c r="H25" s="46"/>
      <c r="I25" s="46"/>
      <c r="J25" s="74"/>
    </row>
    <row r="26" spans="1:10" ht="15.75" customHeight="1">
      <c r="A26" s="73"/>
      <c r="B26" s="46"/>
      <c r="C26" s="46"/>
      <c r="D26" s="46"/>
      <c r="E26" s="46"/>
      <c r="F26" s="46"/>
      <c r="G26" s="46"/>
      <c r="H26" s="46"/>
      <c r="I26" s="46"/>
      <c r="J26" s="74"/>
    </row>
    <row r="27" spans="1:10" ht="15.75" customHeight="1">
      <c r="A27" s="73"/>
      <c r="B27" s="46" t="s">
        <v>98</v>
      </c>
      <c r="C27" s="46"/>
      <c r="D27" s="46"/>
      <c r="E27" s="46"/>
      <c r="F27" s="46"/>
      <c r="G27" s="46"/>
      <c r="H27" s="46"/>
      <c r="I27" s="46"/>
      <c r="J27" s="74"/>
    </row>
    <row r="28" spans="1:10" ht="15.75" customHeight="1">
      <c r="A28" s="73"/>
      <c r="B28" s="46"/>
      <c r="C28" s="46"/>
      <c r="D28" s="46"/>
      <c r="E28" s="46"/>
      <c r="F28" s="46"/>
      <c r="G28" s="46"/>
      <c r="H28" s="46"/>
      <c r="I28" s="46"/>
      <c r="J28" s="74"/>
    </row>
    <row r="29" spans="1:10" ht="15.75" customHeight="1">
      <c r="A29" s="73"/>
      <c r="B29" s="46"/>
      <c r="C29" s="46"/>
      <c r="D29" s="46"/>
      <c r="E29" s="46"/>
      <c r="F29" s="46"/>
      <c r="G29" s="46"/>
      <c r="H29" s="46"/>
      <c r="I29" s="46"/>
      <c r="J29" s="74"/>
    </row>
    <row r="30" spans="1:10" ht="15.75" customHeight="1">
      <c r="A30" s="73"/>
      <c r="B30" s="46"/>
      <c r="C30" s="46"/>
      <c r="D30" s="46"/>
      <c r="E30" s="46"/>
      <c r="F30" s="46"/>
      <c r="G30" s="46"/>
      <c r="H30" s="46"/>
      <c r="I30" s="46"/>
      <c r="J30" s="74"/>
    </row>
    <row r="31" spans="1:10" ht="15.75" customHeight="1">
      <c r="A31" s="73" t="s">
        <v>99</v>
      </c>
      <c r="B31" s="46"/>
      <c r="C31" s="46"/>
      <c r="D31" s="46"/>
      <c r="E31" s="46"/>
      <c r="F31" s="46" t="s">
        <v>100</v>
      </c>
      <c r="G31" s="46"/>
      <c r="H31" s="46"/>
      <c r="I31" s="46"/>
      <c r="J31" s="74"/>
    </row>
    <row r="32" spans="1:10" ht="15.75" customHeight="1">
      <c r="A32" s="73"/>
      <c r="B32" s="46"/>
      <c r="C32" s="46"/>
      <c r="D32" s="46"/>
      <c r="E32" s="46"/>
      <c r="F32" s="46" t="s">
        <v>101</v>
      </c>
      <c r="G32" s="46"/>
      <c r="H32" s="46"/>
      <c r="I32" s="46"/>
      <c r="J32" s="74"/>
    </row>
    <row r="33" spans="1:10" ht="15.75" customHeight="1" thickBot="1">
      <c r="A33" s="79"/>
      <c r="B33" s="80"/>
      <c r="C33" s="80"/>
      <c r="D33" s="80"/>
      <c r="E33" s="80"/>
      <c r="F33" s="80"/>
      <c r="G33" s="80"/>
      <c r="H33" s="80"/>
      <c r="I33" s="80"/>
      <c r="J33" s="81"/>
    </row>
    <row r="34" ht="12.75" customHeight="1" thickTop="1"/>
  </sheetData>
  <sheetProtection password="D5B1" sheet="1" insertColumns="0" insertRows="0" insertHyperlinks="0" deleteColumns="0" deleteRows="0" sort="0" pivotTables="0"/>
  <mergeCells count="4">
    <mergeCell ref="A1:J1"/>
    <mergeCell ref="A2:J2"/>
    <mergeCell ref="A3:J3"/>
    <mergeCell ref="C4:D4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0"/>
  <sheetViews>
    <sheetView zoomScalePageLayoutView="0" workbookViewId="0" topLeftCell="A1">
      <selection activeCell="C9" sqref="C9:E9"/>
    </sheetView>
  </sheetViews>
  <sheetFormatPr defaultColWidth="9.140625" defaultRowHeight="12.75"/>
  <cols>
    <col min="1" max="1" width="11.00390625" style="0" customWidth="1"/>
    <col min="2" max="2" width="8.421875" style="0" customWidth="1"/>
    <col min="3" max="3" width="5.57421875" style="0" customWidth="1"/>
    <col min="4" max="4" width="5.140625" style="0" customWidth="1"/>
    <col min="5" max="5" width="4.00390625" style="0" customWidth="1"/>
    <col min="6" max="6" width="4.57421875" style="0" customWidth="1"/>
    <col min="7" max="7" width="4.421875" style="0" customWidth="1"/>
    <col min="8" max="8" width="5.8515625" style="0" customWidth="1"/>
    <col min="9" max="9" width="5.421875" style="0" customWidth="1"/>
    <col min="10" max="11" width="6.421875" style="0" customWidth="1"/>
    <col min="12" max="12" width="4.7109375" style="0" customWidth="1"/>
    <col min="13" max="13" width="4.28125" style="0" customWidth="1"/>
    <col min="14" max="15" width="5.140625" style="0" customWidth="1"/>
    <col min="16" max="16" width="4.421875" style="0" customWidth="1"/>
    <col min="17" max="17" width="4.28125" style="0" customWidth="1"/>
  </cols>
  <sheetData>
    <row r="1" spans="1:17" ht="34.5" customHeight="1" thickTop="1">
      <c r="A1" s="346" t="s">
        <v>102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8"/>
    </row>
    <row r="2" spans="1:17" ht="27.75" customHeight="1">
      <c r="A2" s="349" t="s">
        <v>103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351"/>
    </row>
    <row r="3" spans="1:17" ht="19.5" customHeight="1">
      <c r="A3" s="73" t="s">
        <v>104</v>
      </c>
      <c r="B3" s="3" t="str">
        <f>WORKSHEET!F35</f>
        <v>0</v>
      </c>
      <c r="C3" s="3">
        <f>WORKSHEET!G35</f>
        <v>7</v>
      </c>
      <c r="D3" s="3">
        <f>WORKSHEET!H35</f>
        <v>0</v>
      </c>
      <c r="E3" s="3">
        <f>WORKSHEET!I35</f>
        <v>1</v>
      </c>
      <c r="F3" s="46"/>
      <c r="G3" s="46"/>
      <c r="H3" s="46"/>
      <c r="I3" s="46"/>
      <c r="J3" s="46"/>
      <c r="K3" s="46"/>
      <c r="L3" s="46"/>
      <c r="M3" s="352" t="s">
        <v>105</v>
      </c>
      <c r="N3" s="353"/>
      <c r="O3" s="353"/>
      <c r="P3" s="353"/>
      <c r="Q3" s="354"/>
    </row>
    <row r="4" spans="1:17" ht="19.5" customHeight="1">
      <c r="A4" s="73" t="s">
        <v>106</v>
      </c>
      <c r="B4" s="82" t="str">
        <f>WORKSHEET!F36</f>
        <v>STO, ONGOLE</v>
      </c>
      <c r="C4" s="83"/>
      <c r="D4" s="83"/>
      <c r="E4" s="83"/>
      <c r="F4" s="83"/>
      <c r="G4" s="83"/>
      <c r="H4" s="46"/>
      <c r="I4" s="46"/>
      <c r="J4" s="46"/>
      <c r="K4" s="46"/>
      <c r="L4" s="46"/>
      <c r="M4" s="355" t="s">
        <v>107</v>
      </c>
      <c r="N4" s="356"/>
      <c r="O4" s="356"/>
      <c r="P4" s="356"/>
      <c r="Q4" s="74"/>
    </row>
    <row r="5" spans="1:17" ht="21" customHeight="1">
      <c r="A5" s="73" t="s">
        <v>108</v>
      </c>
      <c r="B5" s="333" t="str">
        <f>CONCATENATE(WORKSHEET!F35,WORKSHEET!G35,WORKSHEET!H35,WORKSHEET!I35,"-",WORKSHEET!F37)</f>
        <v>0701-0308063</v>
      </c>
      <c r="C5" s="343"/>
      <c r="D5" s="343"/>
      <c r="E5" s="343"/>
      <c r="F5" s="334"/>
      <c r="G5" s="46"/>
      <c r="H5" s="46"/>
      <c r="I5" s="46"/>
      <c r="J5" s="46"/>
      <c r="K5" s="46"/>
      <c r="L5" s="46"/>
      <c r="M5" s="84" t="s">
        <v>109</v>
      </c>
      <c r="N5" s="85"/>
      <c r="O5" s="344"/>
      <c r="P5" s="339"/>
      <c r="Q5" s="345"/>
    </row>
    <row r="6" spans="1:17" ht="12.75" customHeight="1">
      <c r="A6" s="73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74"/>
    </row>
    <row r="7" spans="1:17" ht="12.75" customHeight="1">
      <c r="A7" s="73" t="s">
        <v>110</v>
      </c>
      <c r="B7" s="46"/>
      <c r="C7" s="216" t="str">
        <f>CONCATENATE(WORKSHEET!F13&amp;",",WORKSHEET!F14)</f>
        <v>MANDAL EDUCATIONAL OFFICER,MADDIPADU</v>
      </c>
      <c r="D7" s="78"/>
      <c r="E7" s="78"/>
      <c r="F7" s="78"/>
      <c r="G7" s="46"/>
      <c r="H7" s="46"/>
      <c r="I7" s="46"/>
      <c r="J7" s="46" t="s">
        <v>111</v>
      </c>
      <c r="K7" s="46"/>
      <c r="L7" s="46"/>
      <c r="M7" s="217" t="str">
        <f>CONCATENATE(IF('FORM-47'!K25=1,"M.P.","Z.P.H.S.")&amp;WORKSHEET!F14)</f>
        <v>M.P.MADDIPADU</v>
      </c>
      <c r="N7" s="78"/>
      <c r="O7" s="78"/>
      <c r="P7" s="78"/>
      <c r="Q7" s="86"/>
    </row>
    <row r="8" spans="1:17" ht="12.75" customHeight="1">
      <c r="A8" s="73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74"/>
    </row>
    <row r="9" spans="1:17" ht="12.75" customHeight="1">
      <c r="A9" s="73" t="s">
        <v>112</v>
      </c>
      <c r="B9" s="46"/>
      <c r="C9" s="338" t="str">
        <f>WORKSHEET!F30</f>
        <v>0890</v>
      </c>
      <c r="D9" s="339"/>
      <c r="E9" s="340"/>
      <c r="F9" s="46"/>
      <c r="G9" s="46"/>
      <c r="H9" s="46"/>
      <c r="I9" s="46"/>
      <c r="J9" s="46" t="s">
        <v>114</v>
      </c>
      <c r="K9" s="78" t="str">
        <f>WORKSHEET!F29</f>
        <v>SBI,ONGOLE</v>
      </c>
      <c r="L9" s="78"/>
      <c r="M9" s="78"/>
      <c r="N9" s="78"/>
      <c r="O9" s="78"/>
      <c r="P9" s="78"/>
      <c r="Q9" s="86"/>
    </row>
    <row r="10" spans="1:17" ht="12.75" customHeight="1">
      <c r="A10" s="73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74"/>
    </row>
    <row r="11" spans="1:17" ht="12.75" customHeight="1">
      <c r="A11" s="73" t="s">
        <v>115</v>
      </c>
      <c r="B11" s="46"/>
      <c r="C11" s="5">
        <f>WORKSHEET!F38</f>
        <v>2</v>
      </c>
      <c r="D11" s="5">
        <f>WORKSHEET!G38</f>
        <v>2</v>
      </c>
      <c r="E11" s="5">
        <f>WORKSHEET!H38</f>
        <v>0</v>
      </c>
      <c r="F11" s="5">
        <f>WORKSHEET!I38</f>
        <v>2</v>
      </c>
      <c r="G11" s="46"/>
      <c r="H11" s="5">
        <f>WORKSHEET!H39</f>
        <v>0</v>
      </c>
      <c r="I11" s="5">
        <f>WORKSHEET!I39</f>
        <v>1</v>
      </c>
      <c r="J11" s="87"/>
      <c r="K11" s="5">
        <f>WORKSHEET!G40</f>
        <v>1</v>
      </c>
      <c r="L11" s="5">
        <f>WORKSHEET!H40</f>
        <v>0</v>
      </c>
      <c r="M11" s="5">
        <f>WORKSHEET!I40</f>
        <v>3</v>
      </c>
      <c r="N11" s="87"/>
      <c r="O11" s="5" t="str">
        <f>WORKSHEET!H41</f>
        <v>X</v>
      </c>
      <c r="P11" s="5" t="str">
        <f>WORKSHEET!I41</f>
        <v>X</v>
      </c>
      <c r="Q11" s="74"/>
    </row>
    <row r="12" spans="1:17" ht="12.75" customHeight="1">
      <c r="A12" s="73"/>
      <c r="B12" s="46"/>
      <c r="C12" s="341" t="s">
        <v>116</v>
      </c>
      <c r="D12" s="341"/>
      <c r="E12" s="341"/>
      <c r="F12" s="341"/>
      <c r="G12" s="46"/>
      <c r="H12" s="341" t="s">
        <v>117</v>
      </c>
      <c r="I12" s="341"/>
      <c r="J12" s="46"/>
      <c r="K12" s="341" t="s">
        <v>118</v>
      </c>
      <c r="L12" s="341"/>
      <c r="M12" s="341"/>
      <c r="N12" s="46"/>
      <c r="O12" s="341" t="s">
        <v>119</v>
      </c>
      <c r="P12" s="341"/>
      <c r="Q12" s="74"/>
    </row>
    <row r="13" spans="1:17" ht="12.75" customHeight="1">
      <c r="A13" s="73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74"/>
    </row>
    <row r="14" spans="1:17" ht="12.75" customHeight="1">
      <c r="A14" s="73"/>
      <c r="B14" s="46"/>
      <c r="C14" s="5">
        <f>WORKSHEET!H42</f>
        <v>0</v>
      </c>
      <c r="D14" s="5">
        <f>WORKSHEET!I42</f>
        <v>5</v>
      </c>
      <c r="E14" s="46"/>
      <c r="F14" s="46"/>
      <c r="G14" s="46"/>
      <c r="H14" s="5">
        <f>WORKSHEET!G433</f>
        <v>0</v>
      </c>
      <c r="I14" s="5">
        <f>WORKSHEET!H433</f>
        <v>0</v>
      </c>
      <c r="J14" s="5">
        <f>WORKSHEET!I433</f>
        <v>0</v>
      </c>
      <c r="K14" s="46"/>
      <c r="L14" s="5" t="s">
        <v>36</v>
      </c>
      <c r="M14" s="5" t="s">
        <v>36</v>
      </c>
      <c r="N14" s="5" t="s">
        <v>36</v>
      </c>
      <c r="O14" s="46"/>
      <c r="P14" s="46"/>
      <c r="Q14" s="74"/>
    </row>
    <row r="15" spans="1:17" ht="12.75" customHeight="1">
      <c r="A15" s="73"/>
      <c r="B15" s="46"/>
      <c r="C15" s="342" t="s">
        <v>120</v>
      </c>
      <c r="D15" s="342"/>
      <c r="E15" s="46"/>
      <c r="F15" s="46"/>
      <c r="G15" s="46"/>
      <c r="H15" s="341" t="s">
        <v>121</v>
      </c>
      <c r="I15" s="341"/>
      <c r="J15" s="341"/>
      <c r="K15" s="46"/>
      <c r="L15" s="341" t="s">
        <v>122</v>
      </c>
      <c r="M15" s="341"/>
      <c r="N15" s="341"/>
      <c r="O15" s="46"/>
      <c r="P15" s="46"/>
      <c r="Q15" s="74"/>
    </row>
    <row r="16" spans="1:17" ht="12.75" customHeight="1">
      <c r="A16" s="73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74"/>
    </row>
    <row r="17" spans="1:17" ht="12.75" customHeight="1">
      <c r="A17" s="73" t="s">
        <v>123</v>
      </c>
      <c r="B17" s="46"/>
      <c r="C17" s="337" t="s">
        <v>16</v>
      </c>
      <c r="D17" s="46" t="s">
        <v>124</v>
      </c>
      <c r="E17" s="46"/>
      <c r="F17" s="46"/>
      <c r="G17" s="337" t="s">
        <v>47</v>
      </c>
      <c r="H17" s="46"/>
      <c r="I17" s="46" t="s">
        <v>125</v>
      </c>
      <c r="J17" s="46"/>
      <c r="K17" s="46"/>
      <c r="L17" s="46"/>
      <c r="M17" s="337">
        <f>C11</f>
        <v>2</v>
      </c>
      <c r="N17" s="337">
        <f>D11</f>
        <v>2</v>
      </c>
      <c r="O17" s="337">
        <f>E11</f>
        <v>0</v>
      </c>
      <c r="P17" s="337">
        <f>F11</f>
        <v>2</v>
      </c>
      <c r="Q17" s="74"/>
    </row>
    <row r="18" spans="1:17" ht="12.75" customHeight="1">
      <c r="A18" s="73" t="s">
        <v>126</v>
      </c>
      <c r="B18" s="46"/>
      <c r="C18" s="337"/>
      <c r="D18" s="46" t="s">
        <v>127</v>
      </c>
      <c r="E18" s="46"/>
      <c r="F18" s="46"/>
      <c r="G18" s="337"/>
      <c r="H18" s="46"/>
      <c r="I18" s="46" t="s">
        <v>51</v>
      </c>
      <c r="J18" s="46"/>
      <c r="K18" s="46"/>
      <c r="L18" s="46"/>
      <c r="M18" s="337"/>
      <c r="N18" s="337"/>
      <c r="O18" s="337"/>
      <c r="P18" s="337"/>
      <c r="Q18" s="74"/>
    </row>
    <row r="19" spans="1:17" ht="12.75" customHeight="1">
      <c r="A19" s="73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74"/>
    </row>
    <row r="20" spans="1:17" ht="12.75" customHeight="1">
      <c r="A20" s="73" t="s">
        <v>128</v>
      </c>
      <c r="B20" s="88">
        <f>'ANX-1'!F10</f>
        <v>4000</v>
      </c>
      <c r="C20" s="89" t="s">
        <v>129</v>
      </c>
      <c r="D20" s="89"/>
      <c r="E20" s="46"/>
      <c r="F20" s="335">
        <v>0</v>
      </c>
      <c r="G20" s="335"/>
      <c r="H20" s="335"/>
      <c r="I20" s="78"/>
      <c r="J20" s="46" t="s">
        <v>130</v>
      </c>
      <c r="K20" s="336">
        <f>B20-F20</f>
        <v>4000</v>
      </c>
      <c r="L20" s="336"/>
      <c r="M20" s="336"/>
      <c r="N20" s="336"/>
      <c r="O20" s="88"/>
      <c r="P20" s="78"/>
      <c r="Q20" s="74"/>
    </row>
    <row r="21" spans="1:17" ht="12.75" customHeight="1">
      <c r="A21" s="73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74"/>
    </row>
    <row r="22" spans="1:17" ht="12.75" customHeight="1">
      <c r="A22" s="90" t="s">
        <v>131</v>
      </c>
      <c r="B22" s="78" t="str">
        <f>'ANX-1'!C11</f>
        <v>four thousands only</v>
      </c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4"/>
    </row>
    <row r="23" spans="1:17" ht="22.5" customHeight="1">
      <c r="A23" s="73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74"/>
    </row>
    <row r="24" spans="1:17" ht="24" customHeight="1">
      <c r="A24" s="73" t="s">
        <v>132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74"/>
    </row>
    <row r="25" spans="1:17" ht="12.75" customHeight="1">
      <c r="A25" s="73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74"/>
    </row>
    <row r="26" spans="1:17" ht="12.75" customHeight="1">
      <c r="A26" s="73" t="s">
        <v>199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74"/>
    </row>
    <row r="27" spans="1:17" ht="12.75" customHeight="1">
      <c r="A27" s="73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74"/>
    </row>
    <row r="28" spans="1:17" ht="12.75" customHeight="1">
      <c r="A28" s="73" t="s">
        <v>133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74"/>
    </row>
    <row r="29" spans="1:19" ht="12.75" customHeight="1">
      <c r="A29" s="73" t="s">
        <v>134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74"/>
      <c r="S29" s="46"/>
    </row>
    <row r="30" spans="1:17" ht="12.75" customHeight="1">
      <c r="A30" s="73"/>
      <c r="B30" s="46"/>
      <c r="C30" s="46"/>
      <c r="D30" s="91">
        <v>2</v>
      </c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74"/>
    </row>
    <row r="31" spans="1:17" ht="12.75" customHeight="1">
      <c r="A31" s="73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74"/>
    </row>
    <row r="32" spans="1:17" ht="12.75" customHeight="1">
      <c r="A32" s="73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74"/>
    </row>
    <row r="33" spans="1:17" ht="12.75" customHeight="1">
      <c r="A33" s="73" t="s">
        <v>135</v>
      </c>
      <c r="B33" s="46"/>
      <c r="C33" s="46"/>
      <c r="D33" s="46"/>
      <c r="E33" s="46"/>
      <c r="F33" s="46"/>
      <c r="G33" s="46" t="s">
        <v>98</v>
      </c>
      <c r="H33" s="46"/>
      <c r="I33" s="46"/>
      <c r="J33" s="46"/>
      <c r="K33" s="46" t="s">
        <v>136</v>
      </c>
      <c r="L33" s="46"/>
      <c r="M33" s="46"/>
      <c r="N33" s="46"/>
      <c r="O33" s="46"/>
      <c r="P33" s="46"/>
      <c r="Q33" s="74"/>
    </row>
    <row r="34" spans="1:17" ht="12.75" customHeight="1">
      <c r="A34" s="73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74"/>
    </row>
    <row r="35" spans="1:17" ht="12.75" customHeight="1">
      <c r="A35" s="73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74"/>
    </row>
    <row r="36" spans="1:17" ht="12.75" customHeight="1">
      <c r="A36" s="73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74"/>
    </row>
    <row r="37" spans="1:17" ht="12.75" customHeight="1">
      <c r="A37" s="73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74"/>
    </row>
    <row r="38" spans="1:17" ht="12.75" customHeight="1">
      <c r="A38" s="73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74"/>
    </row>
    <row r="39" spans="1:17" ht="12.75" customHeight="1">
      <c r="A39" s="73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74"/>
    </row>
    <row r="40" spans="1:17" ht="12.75" customHeight="1" thickBot="1">
      <c r="A40" s="79"/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1"/>
    </row>
    <row r="41" ht="12.75" customHeight="1" thickTop="1"/>
  </sheetData>
  <sheetProtection password="D5B1" sheet="1" insertColumns="0" insertRows="0" insertHyperlinks="0" deleteColumns="0" deleteRows="0" sort="0" pivotTables="0"/>
  <mergeCells count="22">
    <mergeCell ref="B5:F5"/>
    <mergeCell ref="O5:Q5"/>
    <mergeCell ref="A1:Q1"/>
    <mergeCell ref="A2:Q2"/>
    <mergeCell ref="M3:Q3"/>
    <mergeCell ref="M4:P4"/>
    <mergeCell ref="O17:O18"/>
    <mergeCell ref="P17:P18"/>
    <mergeCell ref="C9:E9"/>
    <mergeCell ref="C12:F12"/>
    <mergeCell ref="H12:I12"/>
    <mergeCell ref="K12:M12"/>
    <mergeCell ref="O12:P12"/>
    <mergeCell ref="C15:D15"/>
    <mergeCell ref="H15:J15"/>
    <mergeCell ref="L15:N15"/>
    <mergeCell ref="F20:H20"/>
    <mergeCell ref="K20:N20"/>
    <mergeCell ref="C17:C18"/>
    <mergeCell ref="G17:G18"/>
    <mergeCell ref="M17:M18"/>
    <mergeCell ref="N17:N18"/>
  </mergeCells>
  <printOptions/>
  <pageMargins left="0.52" right="0.49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I3" sqref="I3"/>
    </sheetView>
  </sheetViews>
  <sheetFormatPr defaultColWidth="9.140625" defaultRowHeight="12.75"/>
  <cols>
    <col min="1" max="1" width="5.421875" style="0" customWidth="1"/>
    <col min="2" max="2" width="13.421875" style="0" customWidth="1"/>
    <col min="3" max="3" width="20.8515625" style="0" customWidth="1"/>
    <col min="4" max="4" width="14.28125" style="0" customWidth="1"/>
    <col min="5" max="5" width="15.28125" style="0" customWidth="1"/>
    <col min="6" max="6" width="7.8515625" style="0" customWidth="1"/>
    <col min="7" max="7" width="10.421875" style="0" customWidth="1"/>
    <col min="8" max="8" width="10.7109375" style="0" customWidth="1"/>
    <col min="9" max="9" width="9.57421875" style="0" customWidth="1"/>
  </cols>
  <sheetData>
    <row r="1" spans="1:9" ht="60" customHeight="1">
      <c r="A1" s="364" t="s">
        <v>0</v>
      </c>
      <c r="B1" s="364"/>
      <c r="C1" s="364"/>
      <c r="D1" s="364"/>
      <c r="E1" s="364"/>
      <c r="F1" s="364"/>
      <c r="G1" s="364"/>
      <c r="H1" s="364"/>
      <c r="I1" s="364"/>
    </row>
    <row r="2" spans="1:9" s="1" customFormat="1" ht="38.25">
      <c r="A2" s="2" t="s">
        <v>1</v>
      </c>
      <c r="B2" s="2" t="s">
        <v>301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</row>
    <row r="3" spans="1:9" s="1" customFormat="1" ht="12.75">
      <c r="A3" s="2">
        <v>1</v>
      </c>
      <c r="B3" s="201"/>
      <c r="C3" s="201">
        <v>2</v>
      </c>
      <c r="D3" s="2">
        <v>3</v>
      </c>
      <c r="E3" s="2">
        <v>4</v>
      </c>
      <c r="F3" s="2">
        <v>5</v>
      </c>
      <c r="G3" s="2">
        <v>6</v>
      </c>
      <c r="H3" s="2">
        <v>7</v>
      </c>
      <c r="I3" s="2">
        <v>8</v>
      </c>
    </row>
    <row r="4" spans="1:9" s="126" customFormat="1" ht="66.75" customHeight="1">
      <c r="A4" s="365">
        <v>1</v>
      </c>
      <c r="B4" s="369" t="str">
        <f>WORKSHEET!F3</f>
        <v>0706895</v>
      </c>
      <c r="C4" s="357" t="str">
        <f>CONCATENATE(WORKSHEET!F2,",",WORKSHEET!F4,",",WORKSHEET!F5)</f>
        <v>K. VENKATESWARLU,SGT,MPPS,BASAVANNAPALEM, MADDIPADU MANDAL</v>
      </c>
      <c r="D4" s="367" t="str">
        <f>WORKSHEET!F7</f>
        <v>K. TEJASWINI</v>
      </c>
      <c r="E4" s="366" t="str">
        <f>WORKSHEET!F15</f>
        <v>NARAYANA HIGH SCHOOL</v>
      </c>
      <c r="F4" s="3" t="str">
        <f>WORKSHEET!F18</f>
        <v>VI</v>
      </c>
      <c r="G4" s="3" t="str">
        <f>WORKSHEET!G18</f>
        <v>2009-10</v>
      </c>
      <c r="H4" s="212">
        <f>WORKSHEET!I18</f>
        <v>1000</v>
      </c>
      <c r="I4" s="337">
        <f>H4+H5+H6+H7</f>
        <v>4000</v>
      </c>
    </row>
    <row r="5" spans="1:9" s="126" customFormat="1" ht="66.75" customHeight="1">
      <c r="A5" s="365"/>
      <c r="B5" s="370"/>
      <c r="C5" s="358"/>
      <c r="D5" s="368"/>
      <c r="E5" s="366"/>
      <c r="F5" s="3" t="str">
        <f>WORKSHEET!F19</f>
        <v>VII</v>
      </c>
      <c r="G5" s="3" t="str">
        <f>WORKSHEET!G19</f>
        <v>2010-11</v>
      </c>
      <c r="H5" s="212">
        <f>H4</f>
        <v>1000</v>
      </c>
      <c r="I5" s="337"/>
    </row>
    <row r="6" spans="1:9" s="126" customFormat="1" ht="66.75" customHeight="1">
      <c r="A6" s="365"/>
      <c r="B6" s="370"/>
      <c r="C6" s="358"/>
      <c r="D6" s="367" t="str">
        <f>WORKSHEET!F9</f>
        <v>K. SAI CHAITANYA</v>
      </c>
      <c r="E6" s="366" t="str">
        <f>E4</f>
        <v>NARAYANA HIGH SCHOOL</v>
      </c>
      <c r="F6" s="3" t="str">
        <f>WORKSHEET!F20</f>
        <v>II</v>
      </c>
      <c r="G6" s="3" t="str">
        <f>WORKSHEET!G20</f>
        <v>2009-10</v>
      </c>
      <c r="H6" s="212">
        <f>H5</f>
        <v>1000</v>
      </c>
      <c r="I6" s="337"/>
    </row>
    <row r="7" spans="1:9" s="126" customFormat="1" ht="66.75" customHeight="1">
      <c r="A7" s="365"/>
      <c r="B7" s="371"/>
      <c r="C7" s="359"/>
      <c r="D7" s="368"/>
      <c r="E7" s="366"/>
      <c r="F7" s="3" t="str">
        <f>WORKSHEET!F21</f>
        <v>III</v>
      </c>
      <c r="G7" s="3" t="str">
        <f>WORKSHEET!G21</f>
        <v>2010-11</v>
      </c>
      <c r="H7" s="212">
        <f>H6</f>
        <v>1000</v>
      </c>
      <c r="I7" s="337"/>
    </row>
    <row r="8" spans="1:9" ht="24.75" customHeight="1">
      <c r="A8" s="360" t="s">
        <v>8</v>
      </c>
      <c r="B8" s="361"/>
      <c r="C8" s="361"/>
      <c r="D8" s="362"/>
      <c r="E8" s="362"/>
      <c r="F8" s="362"/>
      <c r="G8" s="362"/>
      <c r="H8" s="363"/>
      <c r="I8" s="3">
        <f>SUM(I4:I7)</f>
        <v>4000</v>
      </c>
    </row>
    <row r="10" ht="12.75">
      <c r="C10" t="str">
        <f>CONCATENATE("Rupees ",WORKSHEET!F24)</f>
        <v>Rupees four thousands only</v>
      </c>
    </row>
  </sheetData>
  <sheetProtection password="D5B1" sheet="1" insertColumns="0" insertRows="0" insertHyperlinks="0" deleteColumns="0" deleteRows="0" sort="0" autoFilter="0" pivotTables="0"/>
  <mergeCells count="10">
    <mergeCell ref="C4:C7"/>
    <mergeCell ref="A8:H8"/>
    <mergeCell ref="A1:I1"/>
    <mergeCell ref="A4:A7"/>
    <mergeCell ref="E4:E5"/>
    <mergeCell ref="I4:I7"/>
    <mergeCell ref="E6:E7"/>
    <mergeCell ref="D4:D5"/>
    <mergeCell ref="D6:D7"/>
    <mergeCell ref="B4:B7"/>
  </mergeCells>
  <printOptions/>
  <pageMargins left="0.19" right="0.28" top="1.06" bottom="1" header="0.36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64"/>
  <sheetViews>
    <sheetView tabSelected="1" zoomScalePageLayoutView="0" workbookViewId="0" topLeftCell="A1">
      <selection activeCell="K20" sqref="K20"/>
    </sheetView>
  </sheetViews>
  <sheetFormatPr defaultColWidth="9.140625" defaultRowHeight="12.75"/>
  <cols>
    <col min="1" max="1" width="4.421875" style="0" customWidth="1"/>
  </cols>
  <sheetData>
    <row r="1" spans="1:10" ht="19.5" customHeight="1">
      <c r="A1" s="372" t="s">
        <v>226</v>
      </c>
      <c r="B1" s="372"/>
      <c r="C1" s="372"/>
      <c r="D1" s="372"/>
      <c r="E1" s="372"/>
      <c r="F1" s="372"/>
      <c r="G1" s="372"/>
      <c r="H1" s="372"/>
      <c r="I1" s="372"/>
      <c r="J1" s="372"/>
    </row>
    <row r="2" spans="1:10" ht="12.75">
      <c r="A2" s="372" t="s">
        <v>331</v>
      </c>
      <c r="B2" s="372"/>
      <c r="C2" s="372"/>
      <c r="D2" s="372"/>
      <c r="E2" s="372"/>
      <c r="F2" s="372"/>
      <c r="G2" s="372"/>
      <c r="H2" s="372"/>
      <c r="I2" s="372"/>
      <c r="J2" s="372"/>
    </row>
    <row r="3" spans="1:10" ht="12.75">
      <c r="A3" s="197"/>
      <c r="B3" s="197"/>
      <c r="C3" s="197"/>
      <c r="D3" s="197"/>
      <c r="E3" s="197"/>
      <c r="F3" s="197"/>
      <c r="G3" s="197"/>
      <c r="H3" s="197"/>
      <c r="I3" s="197"/>
      <c r="J3" s="197"/>
    </row>
    <row r="4" spans="1:6" ht="12.75">
      <c r="A4">
        <v>1</v>
      </c>
      <c r="B4" t="s">
        <v>227</v>
      </c>
      <c r="F4" t="str">
        <f>WORKSHEET!D18</f>
        <v>K. TEJASWINI</v>
      </c>
    </row>
    <row r="6" spans="1:2" ht="12.75">
      <c r="A6" t="s">
        <v>231</v>
      </c>
      <c r="B6" t="s">
        <v>228</v>
      </c>
    </row>
    <row r="7" spans="2:6" ht="12.75">
      <c r="B7" t="s">
        <v>229</v>
      </c>
      <c r="F7" t="str">
        <f>WORKSHEET!F8</f>
        <v>VI</v>
      </c>
    </row>
    <row r="9" spans="1:2" ht="12.75">
      <c r="A9" s="164" t="s">
        <v>230</v>
      </c>
      <c r="B9" t="s">
        <v>232</v>
      </c>
    </row>
    <row r="10" spans="2:6" ht="12.75">
      <c r="B10" t="s">
        <v>233</v>
      </c>
      <c r="F10" t="s">
        <v>354</v>
      </c>
    </row>
    <row r="11" ht="12.75">
      <c r="B11" t="s">
        <v>234</v>
      </c>
    </row>
    <row r="13" spans="1:6" ht="12.75">
      <c r="A13" s="164">
        <v>3</v>
      </c>
      <c r="B13" t="s">
        <v>235</v>
      </c>
      <c r="F13" t="str">
        <f>WORKSHEET!F2</f>
        <v>K. VENKATESWARLU</v>
      </c>
    </row>
    <row r="15" spans="1:6" ht="12.75">
      <c r="A15" s="164">
        <v>4</v>
      </c>
      <c r="B15" t="s">
        <v>236</v>
      </c>
      <c r="F15" t="str">
        <f>WORKSHEET!F2</f>
        <v>K. VENKATESWARLU</v>
      </c>
    </row>
    <row r="16" spans="2:6" ht="12.75">
      <c r="B16" t="s">
        <v>237</v>
      </c>
      <c r="F16" t="str">
        <f>WORKSHEET!F4</f>
        <v>SGT</v>
      </c>
    </row>
    <row r="17" spans="2:6" ht="12.75">
      <c r="B17" t="s">
        <v>238</v>
      </c>
      <c r="F17" t="s">
        <v>266</v>
      </c>
    </row>
    <row r="18" ht="12.75">
      <c r="B18" t="s">
        <v>239</v>
      </c>
    </row>
    <row r="20" spans="1:6" ht="12.75">
      <c r="A20">
        <v>5</v>
      </c>
      <c r="B20" t="s">
        <v>240</v>
      </c>
      <c r="F20">
        <f>WORKSHEET!F11</f>
        <v>7200</v>
      </c>
    </row>
    <row r="22" spans="1:6" ht="12.75">
      <c r="A22">
        <v>6</v>
      </c>
      <c r="B22" t="s">
        <v>241</v>
      </c>
      <c r="F22">
        <f>WORKSHEET!I18</f>
        <v>1000</v>
      </c>
    </row>
    <row r="24" spans="1:2" ht="12.75">
      <c r="A24">
        <v>7</v>
      </c>
      <c r="B24" t="s">
        <v>242</v>
      </c>
    </row>
    <row r="26" ht="12.75">
      <c r="F26" t="s">
        <v>243</v>
      </c>
    </row>
    <row r="28" spans="2:3" ht="12.75">
      <c r="B28" t="s">
        <v>245</v>
      </c>
      <c r="C28" t="str">
        <f>WORKSHEET!F6</f>
        <v>BASAVANNAPALEM</v>
      </c>
    </row>
    <row r="30" spans="2:7" ht="12.75">
      <c r="B30" t="s">
        <v>246</v>
      </c>
      <c r="C30" s="199" t="str">
        <f>WORKSHEET!F12</f>
        <v>20-10-2008</v>
      </c>
      <c r="G30" t="s">
        <v>244</v>
      </c>
    </row>
    <row r="32" spans="1:10" ht="12.75">
      <c r="A32" s="373" t="s">
        <v>247</v>
      </c>
      <c r="B32" s="373"/>
      <c r="C32" s="373"/>
      <c r="D32" s="373"/>
      <c r="E32" s="373"/>
      <c r="F32" s="373"/>
      <c r="G32" s="373"/>
      <c r="H32" s="373"/>
      <c r="I32" s="373"/>
      <c r="J32" s="373"/>
    </row>
    <row r="33" ht="12.75">
      <c r="B33" t="s">
        <v>248</v>
      </c>
    </row>
    <row r="35" spans="2:6" ht="12.75">
      <c r="B35" s="78" t="str">
        <f>WORKSHEET!F5</f>
        <v>MPPS,BASAVANNAPALEM, MADDIPADU MANDAL</v>
      </c>
      <c r="C35" s="78"/>
      <c r="D35" s="78" t="str">
        <f>WORKSHEET!F6</f>
        <v>BASAVANNAPALEM</v>
      </c>
      <c r="E35" s="78"/>
      <c r="F35" t="s">
        <v>249</v>
      </c>
    </row>
    <row r="36" spans="2:5" ht="12.75">
      <c r="B36" s="46"/>
      <c r="C36" s="46"/>
      <c r="D36" s="46"/>
      <c r="E36" s="46"/>
    </row>
    <row r="37" spans="2:5" ht="12.75">
      <c r="B37" s="46" t="s">
        <v>245</v>
      </c>
      <c r="C37" s="200" t="str">
        <f>WORKSHEET!F14</f>
        <v>MADDIPADU</v>
      </c>
      <c r="D37" s="46"/>
      <c r="E37" s="46"/>
    </row>
    <row r="38" spans="2:5" ht="12.75">
      <c r="B38" s="46"/>
      <c r="C38" s="200"/>
      <c r="D38" s="46"/>
      <c r="E38" s="46"/>
    </row>
    <row r="39" spans="2:10" ht="12.75">
      <c r="B39" s="46" t="s">
        <v>246</v>
      </c>
      <c r="C39" s="200" t="str">
        <f>C30</f>
        <v>20-10-2008</v>
      </c>
      <c r="D39" s="46"/>
      <c r="E39" s="46"/>
      <c r="G39" s="372" t="s">
        <v>253</v>
      </c>
      <c r="H39" s="372"/>
      <c r="I39" s="372"/>
      <c r="J39" s="372"/>
    </row>
    <row r="41" spans="1:10" ht="12.75">
      <c r="A41" s="373" t="s">
        <v>250</v>
      </c>
      <c r="B41" s="373"/>
      <c r="C41" s="373"/>
      <c r="D41" s="373"/>
      <c r="E41" s="373"/>
      <c r="F41" s="373"/>
      <c r="G41" s="373"/>
      <c r="H41" s="373"/>
      <c r="I41" s="373"/>
      <c r="J41" s="373"/>
    </row>
    <row r="43" ht="12.75">
      <c r="B43" t="s">
        <v>251</v>
      </c>
    </row>
    <row r="45" spans="2:3" ht="12.75">
      <c r="B45" t="s">
        <v>252</v>
      </c>
      <c r="C45" s="199" t="str">
        <f>C37</f>
        <v>MADDIPADU</v>
      </c>
    </row>
    <row r="46" ht="12.75">
      <c r="C46" s="199"/>
    </row>
    <row r="47" spans="2:10" ht="12.75">
      <c r="B47" t="s">
        <v>107</v>
      </c>
      <c r="C47" s="199" t="str">
        <f>C39</f>
        <v>20-10-2008</v>
      </c>
      <c r="G47" s="372" t="s">
        <v>254</v>
      </c>
      <c r="H47" s="372"/>
      <c r="I47" s="372"/>
      <c r="J47" s="372"/>
    </row>
    <row r="49" spans="1:10" ht="12.75">
      <c r="A49" s="373" t="s">
        <v>255</v>
      </c>
      <c r="B49" s="373"/>
      <c r="C49" s="373"/>
      <c r="D49" s="373"/>
      <c r="E49" s="373"/>
      <c r="F49" s="373"/>
      <c r="G49" s="373"/>
      <c r="H49" s="373"/>
      <c r="I49" s="373"/>
      <c r="J49" s="373"/>
    </row>
    <row r="51" spans="2:10" ht="12.75">
      <c r="B51" t="s">
        <v>256</v>
      </c>
      <c r="D51" s="78" t="str">
        <f>WORKSHEET!F7</f>
        <v>K. TEJASWINI</v>
      </c>
      <c r="E51" s="78"/>
      <c r="F51" s="78"/>
      <c r="G51" t="s">
        <v>257</v>
      </c>
      <c r="H51" s="78" t="str">
        <f>WORKSHEET!F2</f>
        <v>K. VENKATESWARLU</v>
      </c>
      <c r="I51" s="78"/>
      <c r="J51" s="78"/>
    </row>
    <row r="53" spans="2:10" ht="12.75">
      <c r="B53" t="s">
        <v>258</v>
      </c>
      <c r="E53" s="78" t="str">
        <f>WORKSHEET!G18</f>
        <v>2009-10</v>
      </c>
      <c r="F53" t="s">
        <v>259</v>
      </c>
      <c r="I53" s="78" t="str">
        <f>WORKSHEET!F18</f>
        <v>VI</v>
      </c>
      <c r="J53" s="78"/>
    </row>
    <row r="55" spans="2:7" ht="12.75">
      <c r="B55" t="s">
        <v>260</v>
      </c>
      <c r="E55" s="198">
        <f>WORKSHEET!H18</f>
        <v>1200</v>
      </c>
      <c r="F55" s="78"/>
      <c r="G55" t="s">
        <v>261</v>
      </c>
    </row>
    <row r="57" spans="2:6" ht="12.75">
      <c r="B57" t="s">
        <v>262</v>
      </c>
      <c r="C57" s="78" t="str">
        <f>WORKSHEET!F16</f>
        <v>1740/A4/2005</v>
      </c>
      <c r="D57" s="78"/>
      <c r="E57" s="78"/>
      <c r="F57" s="78"/>
    </row>
    <row r="59" ht="12.75">
      <c r="B59" t="s">
        <v>263</v>
      </c>
    </row>
    <row r="62" ht="12.75">
      <c r="B62" t="s">
        <v>245</v>
      </c>
    </row>
    <row r="64" spans="2:10" ht="12.75">
      <c r="B64" t="s">
        <v>246</v>
      </c>
      <c r="G64" s="372" t="s">
        <v>264</v>
      </c>
      <c r="H64" s="372"/>
      <c r="I64" s="372"/>
      <c r="J64" s="372"/>
    </row>
  </sheetData>
  <sheetProtection password="D5B1" sheet="1" formatCells="0" insertRows="0" insertHyperlinks="0" deleteColumns="0" deleteRows="0" sort="0" autoFilter="0" pivotTables="0"/>
  <mergeCells count="8">
    <mergeCell ref="A1:J1"/>
    <mergeCell ref="A2:J2"/>
    <mergeCell ref="A49:J49"/>
    <mergeCell ref="G64:J64"/>
    <mergeCell ref="A32:J32"/>
    <mergeCell ref="A41:J41"/>
    <mergeCell ref="G39:J39"/>
    <mergeCell ref="G47:J47"/>
  </mergeCells>
  <printOptions/>
  <pageMargins left="0.75" right="0.75" top="1" bottom="1" header="0.5" footer="0.5"/>
  <pageSetup horizontalDpi="600" verticalDpi="600" orientation="portrait" paperSize="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64"/>
  <sheetViews>
    <sheetView zoomScalePageLayoutView="0" workbookViewId="0" topLeftCell="A28">
      <selection activeCell="D51" sqref="D51"/>
    </sheetView>
  </sheetViews>
  <sheetFormatPr defaultColWidth="9.140625" defaultRowHeight="12.75"/>
  <cols>
    <col min="1" max="1" width="4.421875" style="0" customWidth="1"/>
  </cols>
  <sheetData>
    <row r="1" spans="1:10" ht="19.5" customHeight="1">
      <c r="A1" s="372" t="s">
        <v>226</v>
      </c>
      <c r="B1" s="372"/>
      <c r="C1" s="372"/>
      <c r="D1" s="372"/>
      <c r="E1" s="372"/>
      <c r="F1" s="372"/>
      <c r="G1" s="372"/>
      <c r="H1" s="372"/>
      <c r="I1" s="372"/>
      <c r="J1" s="372"/>
    </row>
    <row r="2" spans="1:10" ht="12.75">
      <c r="A2" s="372" t="s">
        <v>331</v>
      </c>
      <c r="B2" s="372"/>
      <c r="C2" s="372"/>
      <c r="D2" s="372"/>
      <c r="E2" s="372"/>
      <c r="F2" s="372"/>
      <c r="G2" s="372"/>
      <c r="H2" s="372"/>
      <c r="I2" s="372"/>
      <c r="J2" s="372"/>
    </row>
    <row r="3" spans="1:10" ht="12.75">
      <c r="A3" s="197"/>
      <c r="B3" s="197"/>
      <c r="C3" s="197"/>
      <c r="D3" s="197"/>
      <c r="E3" s="197"/>
      <c r="F3" s="197"/>
      <c r="G3" s="197"/>
      <c r="H3" s="197"/>
      <c r="I3" s="197"/>
      <c r="J3" s="197"/>
    </row>
    <row r="4" spans="1:6" ht="12.75">
      <c r="A4">
        <v>1</v>
      </c>
      <c r="B4" t="s">
        <v>227</v>
      </c>
      <c r="F4" t="str">
        <f>WORKSHEET!F7</f>
        <v>K. TEJASWINI</v>
      </c>
    </row>
    <row r="6" spans="1:2" ht="12.75">
      <c r="A6" t="s">
        <v>231</v>
      </c>
      <c r="B6" t="s">
        <v>228</v>
      </c>
    </row>
    <row r="7" spans="2:6" ht="12.75">
      <c r="B7" t="s">
        <v>229</v>
      </c>
      <c r="F7" t="str">
        <f>WORKSHEET!F8</f>
        <v>VI</v>
      </c>
    </row>
    <row r="9" spans="1:2" ht="12.75">
      <c r="A9" s="164" t="s">
        <v>230</v>
      </c>
      <c r="B9" t="s">
        <v>232</v>
      </c>
    </row>
    <row r="10" spans="2:6" ht="12.75">
      <c r="B10" t="s">
        <v>233</v>
      </c>
      <c r="F10" t="s">
        <v>354</v>
      </c>
    </row>
    <row r="11" ht="12.75">
      <c r="B11" t="s">
        <v>234</v>
      </c>
    </row>
    <row r="13" spans="1:6" ht="12.75">
      <c r="A13" s="164">
        <v>3</v>
      </c>
      <c r="B13" t="s">
        <v>235</v>
      </c>
      <c r="F13" t="str">
        <f>WORKSHEET!F2</f>
        <v>K. VENKATESWARLU</v>
      </c>
    </row>
    <row r="15" spans="1:6" ht="12.75">
      <c r="A15" s="164">
        <v>4</v>
      </c>
      <c r="B15" t="s">
        <v>236</v>
      </c>
      <c r="F15" t="str">
        <f>WORKSHEET!F2</f>
        <v>K. VENKATESWARLU</v>
      </c>
    </row>
    <row r="16" spans="2:6" ht="12.75">
      <c r="B16" t="s">
        <v>237</v>
      </c>
      <c r="F16" t="str">
        <f>WORKSHEET!F4</f>
        <v>SGT</v>
      </c>
    </row>
    <row r="17" spans="2:6" ht="12.75">
      <c r="B17" t="s">
        <v>238</v>
      </c>
      <c r="F17" t="s">
        <v>266</v>
      </c>
    </row>
    <row r="18" ht="12.75">
      <c r="B18" t="s">
        <v>239</v>
      </c>
    </row>
    <row r="20" spans="1:6" ht="12.75">
      <c r="A20">
        <v>5</v>
      </c>
      <c r="B20" t="s">
        <v>240</v>
      </c>
      <c r="F20">
        <f>WORKSHEET!F11</f>
        <v>7200</v>
      </c>
    </row>
    <row r="22" spans="1:6" ht="12.75">
      <c r="A22">
        <v>6</v>
      </c>
      <c r="B22" t="s">
        <v>241</v>
      </c>
      <c r="F22">
        <f>WORKSHEET!I19</f>
        <v>1000</v>
      </c>
    </row>
    <row r="24" spans="1:2" ht="12.75">
      <c r="A24">
        <v>7</v>
      </c>
      <c r="B24" t="s">
        <v>242</v>
      </c>
    </row>
    <row r="26" ht="12.75">
      <c r="F26" t="s">
        <v>243</v>
      </c>
    </row>
    <row r="28" spans="2:3" ht="12.75">
      <c r="B28" t="s">
        <v>245</v>
      </c>
      <c r="C28" t="str">
        <f>WORKSHEET!F6</f>
        <v>BASAVANNAPALEM</v>
      </c>
    </row>
    <row r="30" spans="2:7" ht="12.75">
      <c r="B30" t="s">
        <v>246</v>
      </c>
      <c r="C30" s="199" t="str">
        <f>WORKSHEET!F12</f>
        <v>20-10-2008</v>
      </c>
      <c r="G30" t="s">
        <v>244</v>
      </c>
    </row>
    <row r="32" spans="1:10" ht="12.75">
      <c r="A32" s="373" t="s">
        <v>247</v>
      </c>
      <c r="B32" s="373"/>
      <c r="C32" s="373"/>
      <c r="D32" s="373"/>
      <c r="E32" s="373"/>
      <c r="F32" s="373"/>
      <c r="G32" s="373"/>
      <c r="H32" s="373"/>
      <c r="I32" s="373"/>
      <c r="J32" s="373"/>
    </row>
    <row r="33" ht="12.75">
      <c r="B33" t="s">
        <v>248</v>
      </c>
    </row>
    <row r="35" spans="2:6" ht="12.75">
      <c r="B35" s="78" t="str">
        <f>WORKSHEET!F5</f>
        <v>MPPS,BASAVANNAPALEM, MADDIPADU MANDAL</v>
      </c>
      <c r="C35" s="78"/>
      <c r="D35" s="78" t="str">
        <f>WORKSHEET!F6</f>
        <v>BASAVANNAPALEM</v>
      </c>
      <c r="E35" s="78"/>
      <c r="F35" t="s">
        <v>249</v>
      </c>
    </row>
    <row r="36" spans="2:5" ht="12.75">
      <c r="B36" s="46"/>
      <c r="C36" s="46"/>
      <c r="D36" s="46"/>
      <c r="E36" s="46"/>
    </row>
    <row r="37" spans="2:5" ht="12.75">
      <c r="B37" s="46" t="s">
        <v>245</v>
      </c>
      <c r="C37" s="200" t="str">
        <f>WORKSHEET!F14</f>
        <v>MADDIPADU</v>
      </c>
      <c r="D37" s="46"/>
      <c r="E37" s="46"/>
    </row>
    <row r="38" spans="2:5" ht="12.75">
      <c r="B38" s="46"/>
      <c r="C38" s="200"/>
      <c r="D38" s="46"/>
      <c r="E38" s="46"/>
    </row>
    <row r="39" spans="2:10" ht="12.75">
      <c r="B39" s="46" t="s">
        <v>246</v>
      </c>
      <c r="C39" s="200" t="str">
        <f>C30</f>
        <v>20-10-2008</v>
      </c>
      <c r="D39" s="46"/>
      <c r="E39" s="46"/>
      <c r="G39" s="372" t="s">
        <v>253</v>
      </c>
      <c r="H39" s="372"/>
      <c r="I39" s="372"/>
      <c r="J39" s="372"/>
    </row>
    <row r="41" spans="1:10" ht="12.75">
      <c r="A41" s="373" t="s">
        <v>250</v>
      </c>
      <c r="B41" s="373"/>
      <c r="C41" s="373"/>
      <c r="D41" s="373"/>
      <c r="E41" s="373"/>
      <c r="F41" s="373"/>
      <c r="G41" s="373"/>
      <c r="H41" s="373"/>
      <c r="I41" s="373"/>
      <c r="J41" s="373"/>
    </row>
    <row r="43" ht="12.75">
      <c r="B43" t="s">
        <v>251</v>
      </c>
    </row>
    <row r="45" spans="2:3" ht="12.75">
      <c r="B45" t="s">
        <v>252</v>
      </c>
      <c r="C45" s="199" t="str">
        <f>C37</f>
        <v>MADDIPADU</v>
      </c>
    </row>
    <row r="46" ht="12.75">
      <c r="C46" s="199"/>
    </row>
    <row r="47" spans="2:10" ht="12.75">
      <c r="B47" t="s">
        <v>107</v>
      </c>
      <c r="C47" s="199" t="str">
        <f>C39</f>
        <v>20-10-2008</v>
      </c>
      <c r="G47" s="372" t="s">
        <v>254</v>
      </c>
      <c r="H47" s="372"/>
      <c r="I47" s="372"/>
      <c r="J47" s="372"/>
    </row>
    <row r="49" spans="1:10" ht="12.75">
      <c r="A49" s="373" t="s">
        <v>255</v>
      </c>
      <c r="B49" s="373"/>
      <c r="C49" s="373"/>
      <c r="D49" s="373"/>
      <c r="E49" s="373"/>
      <c r="F49" s="373"/>
      <c r="G49" s="373"/>
      <c r="H49" s="373"/>
      <c r="I49" s="373"/>
      <c r="J49" s="373"/>
    </row>
    <row r="51" spans="2:10" ht="12.75">
      <c r="B51" t="s">
        <v>256</v>
      </c>
      <c r="D51" s="78" t="str">
        <f>WORKSHEET!F7</f>
        <v>K. TEJASWINI</v>
      </c>
      <c r="E51" s="78"/>
      <c r="F51" s="78"/>
      <c r="G51" t="s">
        <v>257</v>
      </c>
      <c r="H51" s="78" t="str">
        <f>WORKSHEET!F2</f>
        <v>K. VENKATESWARLU</v>
      </c>
      <c r="I51" s="78"/>
      <c r="J51" s="78"/>
    </row>
    <row r="53" spans="2:10" ht="12.75">
      <c r="B53" t="s">
        <v>258</v>
      </c>
      <c r="E53" s="78" t="str">
        <f>WORKSHEET!G19</f>
        <v>2010-11</v>
      </c>
      <c r="F53" t="s">
        <v>259</v>
      </c>
      <c r="I53" s="78" t="str">
        <f>WORKSHEET!F19</f>
        <v>VII</v>
      </c>
      <c r="J53" s="78"/>
    </row>
    <row r="55" spans="2:7" ht="12.75">
      <c r="B55" t="s">
        <v>260</v>
      </c>
      <c r="E55" s="198">
        <f>WORKSHEET!H19</f>
        <v>1300</v>
      </c>
      <c r="F55" s="78"/>
      <c r="G55" t="s">
        <v>261</v>
      </c>
    </row>
    <row r="57" spans="2:6" ht="12.75">
      <c r="B57" t="s">
        <v>262</v>
      </c>
      <c r="C57" s="78" t="str">
        <f>WORKSHEET!F16</f>
        <v>1740/A4/2005</v>
      </c>
      <c r="D57" s="78"/>
      <c r="E57" s="78"/>
      <c r="F57" s="78"/>
    </row>
    <row r="59" ht="12.75">
      <c r="B59" t="s">
        <v>263</v>
      </c>
    </row>
    <row r="62" ht="12.75">
      <c r="B62" t="s">
        <v>245</v>
      </c>
    </row>
    <row r="64" spans="2:10" ht="12.75">
      <c r="B64" t="s">
        <v>246</v>
      </c>
      <c r="G64" s="372" t="s">
        <v>264</v>
      </c>
      <c r="H64" s="372"/>
      <c r="I64" s="372"/>
      <c r="J64" s="372"/>
    </row>
  </sheetData>
  <sheetProtection password="D5B1" sheet="1" insertColumns="0" insertRows="0" insertHyperlinks="0" deleteColumns="0" deleteRows="0" sort="0" autoFilter="0" pivotTables="0"/>
  <mergeCells count="8">
    <mergeCell ref="A1:J1"/>
    <mergeCell ref="A2:J2"/>
    <mergeCell ref="A49:J49"/>
    <mergeCell ref="G64:J64"/>
    <mergeCell ref="A32:J32"/>
    <mergeCell ref="A41:J41"/>
    <mergeCell ref="G39:J39"/>
    <mergeCell ref="G47:J47"/>
  </mergeCells>
  <printOptions/>
  <pageMargins left="0.75" right="0.75" top="1" bottom="1" header="0.5" footer="0.5"/>
  <pageSetup horizontalDpi="600" verticalDpi="600" orientation="portrait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bakr</dc:creator>
  <cp:keywords/>
  <dc:description/>
  <cp:lastModifiedBy>suresh</cp:lastModifiedBy>
  <cp:lastPrinted>2011-02-11T04:34:19Z</cp:lastPrinted>
  <dcterms:created xsi:type="dcterms:W3CDTF">2008-07-04T15:34:17Z</dcterms:created>
  <dcterms:modified xsi:type="dcterms:W3CDTF">2018-07-08T04:58:51Z</dcterms:modified>
  <cp:category/>
  <cp:version/>
  <cp:contentType/>
  <cp:contentStatus/>
</cp:coreProperties>
</file>